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4880" windowHeight="8250" activeTab="0"/>
  </bookViews>
  <sheets>
    <sheet name="2019" sheetId="1" r:id="rId1"/>
  </sheets>
  <definedNames>
    <definedName name="_xlnm._FilterDatabase" localSheetId="0" hidden="1">'2019'!$B$5:$F$310</definedName>
    <definedName name="_xlnm.Print_Area" localSheetId="0">'2019'!$A$1:$H$310</definedName>
  </definedNames>
  <calcPr fullCalcOnLoad="1"/>
</workbook>
</file>

<file path=xl/sharedStrings.xml><?xml version="1.0" encoding="utf-8"?>
<sst xmlns="http://schemas.openxmlformats.org/spreadsheetml/2006/main" count="1023" uniqueCount="316">
  <si>
    <t>Наименование</t>
  </si>
  <si>
    <t>Раздел, под-раздел</t>
  </si>
  <si>
    <t>Целевая статья</t>
  </si>
  <si>
    <t>РАСХОДЫ ВСЕГО:</t>
  </si>
  <si>
    <t>Общегосударственные вопросы</t>
  </si>
  <si>
    <t>01 00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</si>
  <si>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</si>
  <si>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</si>
  <si>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</si>
  <si>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</si>
  <si>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</si>
  <si>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</si>
  <si>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</si>
  <si>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</si>
  <si>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</si>
  <si>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</si>
  <si>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</si>
  <si>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</si>
  <si>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</si>
  <si>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</si>
  <si>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</si>
  <si>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</si>
  <si>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</si>
  <si>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</si>
  <si>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04 12</t>
  </si>
  <si>
    <t>Жилищно-коммунальное хозяйство</t>
  </si>
  <si>
    <t>05 00</t>
  </si>
  <si>
    <t>Благоустройство</t>
  </si>
  <si>
    <t>05 03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</si>
  <si>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</si>
  <si>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</si>
  <si>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</si>
  <si>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</si>
  <si>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</si>
  <si>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</si>
  <si>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</si>
  <si>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Физическая культура и спорт</t>
  </si>
  <si>
    <t>11 00</t>
  </si>
  <si>
    <t xml:space="preserve">Физическая культура </t>
  </si>
  <si>
    <t>11 01</t>
  </si>
  <si>
    <t>12 00</t>
  </si>
  <si>
    <t>12 02</t>
  </si>
  <si>
    <t>Межбюджетные трансферты</t>
  </si>
  <si>
    <t>Иные межбюжетные трансферты</t>
  </si>
  <si>
    <t>540</t>
  </si>
  <si>
    <t>100</t>
  </si>
  <si>
    <t>120</t>
  </si>
  <si>
    <t>200</t>
  </si>
  <si>
    <t>240</t>
  </si>
  <si>
    <t>800</t>
  </si>
  <si>
    <t>810</t>
  </si>
  <si>
    <t>Иные бюджетные ассигнования</t>
  </si>
  <si>
    <t xml:space="preserve">Культура, кинематография 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</si>
  <si>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</si>
  <si>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</si>
  <si>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</si>
  <si>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</si>
  <si>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</si>
  <si>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</si>
  <si>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850</t>
  </si>
  <si>
    <t>Резервные средства</t>
  </si>
  <si>
    <t>870</t>
  </si>
  <si>
    <t>Реализация мероприятий в области земельных отношений</t>
  </si>
  <si>
    <t>Расходы на обеспечение деятельности (оказание услуг) муниципальных учреждений</t>
  </si>
  <si>
    <t xml:space="preserve">12 02 </t>
  </si>
  <si>
    <t>Группы и подгруппы видов расходов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</si>
  <si>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</si>
  <si>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</si>
  <si>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</si>
  <si>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</si>
  <si>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</si>
  <si>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Подпрограмма "Развитие мер социальной поддержки отдельных категорий граждан"</t>
  </si>
  <si>
    <t>Прочие мероприятия в области средств массовой информации</t>
  </si>
  <si>
    <t>Освещение деятельности органов власти поселения</t>
  </si>
  <si>
    <t>Подпрограмма "Развитие учреждений культуры"</t>
  </si>
  <si>
    <t>Центральный аппарат</t>
  </si>
  <si>
    <t>Пенсионное обеспечение</t>
  </si>
  <si>
    <t>10 01</t>
  </si>
  <si>
    <t>Организация предоставления дополнительных социальных гарантий отдельным категориям граждан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</si>
  <si>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</si>
  <si>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</si>
  <si>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</si>
  <si>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</si>
  <si>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03 10</t>
  </si>
  <si>
    <t>Обеспечение пожарной безопасности</t>
  </si>
  <si>
    <t>Жилищное  хозяйство</t>
  </si>
  <si>
    <t>05 01</t>
  </si>
  <si>
    <t>04 09</t>
  </si>
  <si>
    <t>Коммунальное хозяйство</t>
  </si>
  <si>
    <t>05 02</t>
  </si>
  <si>
    <t>Дорожное хозяйство (дорожные фонды)</t>
  </si>
  <si>
    <t xml:space="preserve">04 09 </t>
  </si>
  <si>
    <t>Организация в границах поселения электро-,тепло-,газо-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</si>
  <si>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03 14</t>
  </si>
  <si>
    <t>Материально-техническое обеспечение в области гражданской обороны</t>
  </si>
  <si>
    <t>Участие в профилактике терроризма и экстремизма,а также в минимизации и ликвидации последствий проявленийтерроризма и эекстремизма в границах поселения</t>
  </si>
  <si>
    <t>Осуществление в пределах,установленных водным законодательством Российской Федерации,полномочий собственника водных объектов,информирование населения об назначениях их использования</t>
  </si>
  <si>
    <t>Осуществление мероприятий по обеспечению безопастности людей на водных объектах,охране их жизни и здоровья</t>
  </si>
  <si>
    <t>Создание условий для массового отдыха жителей поселения и организации обустройства мест массового населения,включая обеспечение свободного доступа к водным объектам общего пользования и их береговым полосам</t>
  </si>
  <si>
    <t>Другие вопросы в области национальной безопасности и правоохранительной деятельности</t>
  </si>
  <si>
    <t>Обеспечение проживающих в поселении и нуждающихся в жилых помещениях малоимущих граждан жилыми помещениями,организация строительства и содержания муниципального жилищного фонда ,создание условий для жилищного строительства,осуществление муниципального жилищного контроля,а также иных полномочий органов местного самоуправления в соотствии с жилищным законодательством</t>
  </si>
  <si>
    <t>Осуществление мер по противодействию коррупции в границах поселения</t>
  </si>
  <si>
    <t>Организация ритуальных услуг и содержание мест захоронений</t>
  </si>
  <si>
    <t>Организация сбора и вывоза бытовых отходов и мусора</t>
  </si>
  <si>
    <t>89 0 00 00000</t>
  </si>
  <si>
    <t>03 1 01 00980</t>
  </si>
  <si>
    <t>03 1 01 00000</t>
  </si>
  <si>
    <t>03 0 00 00000</t>
  </si>
  <si>
    <t>03 1 01 03030</t>
  </si>
  <si>
    <t>11 1 01 00990</t>
  </si>
  <si>
    <t>11 0 00 00000</t>
  </si>
  <si>
    <t>80 0 01 00000</t>
  </si>
  <si>
    <t>80 0 00 00000</t>
  </si>
  <si>
    <t>30 0 01 07910</t>
  </si>
  <si>
    <t>30 0 00 00000</t>
  </si>
  <si>
    <t>05 0 00 00000</t>
  </si>
  <si>
    <t>38 0 00 00000</t>
  </si>
  <si>
    <t>10 0 00 00000</t>
  </si>
  <si>
    <t>99 0 00 00000</t>
  </si>
  <si>
    <t>74 0 00 00000</t>
  </si>
  <si>
    <t>24 0 00 00000</t>
  </si>
  <si>
    <t>89 0 01 75070</t>
  </si>
  <si>
    <t>98 0 00 00000</t>
  </si>
  <si>
    <t>99 9 00 00000</t>
  </si>
  <si>
    <t>10 0 01 00000</t>
  </si>
  <si>
    <t>10 0 01 74400</t>
  </si>
  <si>
    <t>10 0 01 74600</t>
  </si>
  <si>
    <t>10 0 01 74700</t>
  </si>
  <si>
    <t>10 0 01 74800</t>
  </si>
  <si>
    <t>38 1 01 76230</t>
  </si>
  <si>
    <t>05 0 01 74110</t>
  </si>
  <si>
    <t>05 0 01 00000</t>
  </si>
  <si>
    <t>05 0 01 74120</t>
  </si>
  <si>
    <t>80 0 01 00660</t>
  </si>
  <si>
    <t>80 0 01 74130</t>
  </si>
  <si>
    <t>80 0 01 74150</t>
  </si>
  <si>
    <t>13 0 00 00000</t>
  </si>
  <si>
    <t>13 0 01 00000</t>
  </si>
  <si>
    <t>98 0 00 74100</t>
  </si>
  <si>
    <t>24 2 01 00000</t>
  </si>
  <si>
    <t>24 2 01 07510</t>
  </si>
  <si>
    <t>30 0 01 00000</t>
  </si>
  <si>
    <t>03 0 01 00000</t>
  </si>
  <si>
    <t>89 0 01 00000</t>
  </si>
  <si>
    <t>24 2 01 07500</t>
  </si>
  <si>
    <t>24 2 00 00000</t>
  </si>
  <si>
    <t>05 0 01 0000</t>
  </si>
  <si>
    <t>11 1 00 00000</t>
  </si>
  <si>
    <t>03 1 00 0000</t>
  </si>
  <si>
    <t>38 1 00 00000</t>
  </si>
  <si>
    <t>13 0 01 00990</t>
  </si>
  <si>
    <t>74 0 00 00600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</si>
  <si>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</si>
  <si>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</si>
  <si>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</si>
  <si>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>000</t>
  </si>
  <si>
    <t xml:space="preserve">              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</si>
  <si>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 xml:space="preserve">                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</t>
  </si>
  <si>
    <t xml:space="preserve">                  Межбюджетные трансферты</t>
  </si>
  <si>
    <t xml:space="preserve">      СРЕДСТВА МАССОВОЙ ИНФОРМАЦИИ</t>
  </si>
  <si>
    <t xml:space="preserve">        Периодическая печать и издательства</t>
  </si>
  <si>
    <t xml:space="preserve">          Прочие мероприятия в области средств массовой информации</t>
  </si>
  <si>
    <t xml:space="preserve">            Прочие мероприятия в области средств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</si>
  <si>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</si>
  <si>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00 0 00 00000</t>
  </si>
  <si>
    <t>51 0 00 00000</t>
  </si>
  <si>
    <t>51 0 02 00000</t>
  </si>
  <si>
    <t>Перечисление другим бюджетам бюджетной системы Российской Федрации</t>
  </si>
  <si>
    <t>01 06</t>
  </si>
  <si>
    <t>0801</t>
  </si>
  <si>
    <t>11 1 00 00990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</si>
  <si>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</si>
  <si>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</si>
  <si>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</si>
  <si>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Поправки +(-)</t>
  </si>
  <si>
    <t>Средства передаваемые для компенсации дополнительных расходов,возникших в результате решений, принятых органами власти Жуковского района</t>
  </si>
  <si>
    <t>АДМИНИСТРАЦИЯ СЕЛЬСКОГО ПОСЕЛЕНИЯ СЕЛО ТАРУТИНО</t>
  </si>
  <si>
    <t>Муниципальная программа "Совершенствование системы управлени общественными финансами в СП "село Тарутино"</t>
  </si>
  <si>
    <t>Обеспечение деятельности Администрации СП село Тарутино</t>
  </si>
  <si>
    <t xml:space="preserve">            Муниципальная программа "Совершенствование системы управления общественными финансами в СП село Тарутино"</t>
  </si>
  <si>
    <t>Резервный фонд Администрации СП село Тарутино</t>
  </si>
  <si>
    <t xml:space="preserve">Муниципальная программа «Безопасность жизнедеятельности на территории муниципального образования сельское поселение село Тарутино» </t>
  </si>
  <si>
    <t>Основное мероприятие "Безопасность жизнедеятельности на территории СП село Тарутино"</t>
  </si>
  <si>
    <t>Муниципальная программа "Безопасность жизнедеятельности на территории муниципального образования сельское поселение село Тарутино</t>
  </si>
  <si>
    <t>Основное мероприятие"Безопасность жизнедеятельности на территории муниципального образования СП село Тарутино"</t>
  </si>
  <si>
    <t>Муниципальная программа "Развитие дорожного хозяйства в муниципальном образовании сельское  поселение село Тарутино"</t>
  </si>
  <si>
    <t>Подпрограмма "Совершенствование и развитие сети автомобильных дорог на период 2014-2020гг"СП село Тарутино</t>
  </si>
  <si>
    <t>Основное мероприятие "Содержание и ремонт дорог СП село Тарутино"</t>
  </si>
  <si>
    <t>Муниципальная программа "Совершенствование системы управления общественными финансами в СП "село Тарутино"</t>
  </si>
  <si>
    <t>Муниципальная программа "Управление имущественным комплексом СП село Тарутино"</t>
  </si>
  <si>
    <t>Основное мероприятие "Территориальное планирование СП село Тарутино"</t>
  </si>
  <si>
    <t>Основное мероприятие "Обеспечение доступным и комфортным жильем и коммунальными услугами населения СП село Тарутино"</t>
  </si>
  <si>
    <t>Муниципальная программа "Обеспечение  доступным и комфортным жильем и коммунальными услугами населения СП село Тарутино</t>
  </si>
  <si>
    <t>Муниципальная программа "Энергосбережение и повышение энергоэффективности СП село Тарутино"</t>
  </si>
  <si>
    <t>Муниципальная программа «Благоустройство муниципального образования сельское поселение село Тарутино»</t>
  </si>
  <si>
    <t>Основное мероприятие "Содержание территории СП село Тарутино"</t>
  </si>
  <si>
    <t>Муниципальная программа «Развитие культуры в муниципальном образовании сельское поселение село Тарутино»</t>
  </si>
  <si>
    <t>Муниципальная программа "Социальная поддержка некоторых категорий граждан в МО СП село Тарутино"</t>
  </si>
  <si>
    <t>Основное мероприятие "Развитие мер социальной поддержкиотдельных граждан СП село Тарутино"</t>
  </si>
  <si>
    <t>Муниципальная  программа "Социальная поддержка некоторых категорий граждан в МО СП село Тарутино"</t>
  </si>
  <si>
    <t>Основное мероприятие "Развитие мер социальной поддержки отдельных граждан СП село Тарутино"</t>
  </si>
  <si>
    <t xml:space="preserve">Муниципальная  программа «Развитие физической культуры и спорта сельского поселения село Тарутино" </t>
  </si>
  <si>
    <t>Основное мероприятие "Развитие учреждений в области физической культуры и спорта ,в отношении которых Администрация СП село Тарутино осуществляет функции и полномочия учредителя"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</si>
  <si>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</si>
  <si>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органа исполнительной власти муниципального района</t>
  </si>
  <si>
    <t xml:space="preserve">200 </t>
  </si>
  <si>
    <t xml:space="preserve">  Муниципальная программа "Совершенствование системы управления общественными финансами в СП село Тарутино"</t>
  </si>
  <si>
    <t xml:space="preserve"> Основное мероприятие "Обеспечение финансовой устойчивости муниципальных образований Калужской области"</t>
  </si>
  <si>
    <t xml:space="preserve"> Реализация проектов развития общественной инфраструктуры муниципальных образований, основанных на местных инициативах</t>
  </si>
  <si>
    <t xml:space="preserve"> Закупка товаров, работ и услуг для обеспечения государственных (муниципальных) нужд</t>
  </si>
  <si>
    <t>51 0 03 S0240</t>
  </si>
  <si>
    <t>51 0 01 70150</t>
  </si>
  <si>
    <t>Реализация мероприятий подпрограммы "Совершенствование и развитие сети автомобильных дорог  в муниципальном образовании сельское поселение село Тарутино"</t>
  </si>
  <si>
    <t>51 0 01 00000</t>
  </si>
  <si>
    <t>Основное мероприятие "Средства, передаваемые для компенсации дополнительных расходов, возникших в результатей решений, принятых органами власти Жуковского района"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</si>
  <si>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</si>
  <si>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 xml:space="preserve"> Основное мероприятие "Энергосбережение и повышение энергоэффективности СП "Село Тарутино"</t>
  </si>
  <si>
    <t xml:space="preserve"> Мероприятия, направленные на энергосбережение и повышение энергоэффективности в поселении</t>
  </si>
  <si>
    <t xml:space="preserve">05 03 </t>
  </si>
  <si>
    <t xml:space="preserve"> Муниципальная программа "Совершенствование системы управления общественными финансами в СП село Тарутино"</t>
  </si>
  <si>
    <t xml:space="preserve">  Основное мероприятие "Средства, передаваемые для компенсации дополнительных расходов, возникших в результатей решений, принятых органами власти Жуковского района"</t>
  </si>
  <si>
    <t>Охрана окружающей среды</t>
  </si>
  <si>
    <t>06 00</t>
  </si>
  <si>
    <t>06 03</t>
  </si>
  <si>
    <t xml:space="preserve"> Охрана объектов растительного и животного мира и среды их обитания</t>
  </si>
  <si>
    <t xml:space="preserve">   Муниципальная программа "Охрана окружающей среды в сельском поселении село Тарутино"</t>
  </si>
  <si>
    <t xml:space="preserve">06 03 </t>
  </si>
  <si>
    <t>12 0 00 00000</t>
  </si>
  <si>
    <t>Основное мероприятие "Охрана окружающей среды"</t>
  </si>
  <si>
    <t>12 0 02 00000</t>
  </si>
  <si>
    <t xml:space="preserve">  Мероприятия в области охраны окружающей среды</t>
  </si>
  <si>
    <t>12 0 02 63110</t>
  </si>
  <si>
    <t>Муниципальная программа "Совершенствование системы управления общественными финансами в СП село Тарутино"</t>
  </si>
  <si>
    <t xml:space="preserve">  Периодическая печать и издательства</t>
  </si>
  <si>
    <t>Исполение судебных актов</t>
  </si>
  <si>
    <t>830</t>
  </si>
  <si>
    <t xml:space="preserve">08 01 </t>
  </si>
  <si>
    <t xml:space="preserve">   Муниципальная программа "Совершенствование системы управления общественными финансами в СП село Тарутино"</t>
  </si>
  <si>
    <t xml:space="preserve"> Основное мероприятие "Средства, передаваемые для компенсации дополнительных расходов, возникших в результатей решений, принятых органами власти Жуковского района"</t>
  </si>
  <si>
    <t>51 0 04 S0250</t>
  </si>
  <si>
    <t>Обеспечение проведения выборов и референдумов</t>
  </si>
  <si>
    <t>Обеспечение деятельности территориальной избирательной комиссии</t>
  </si>
  <si>
    <t>Проведение выборов в представительные органы муниципального образования</t>
  </si>
  <si>
    <t>Специальные расходы</t>
  </si>
  <si>
    <t>01 07</t>
  </si>
  <si>
    <t xml:space="preserve">00 0 00 00000 </t>
  </si>
  <si>
    <t>82 0 00 00000</t>
  </si>
  <si>
    <t>82 0 00 06190</t>
  </si>
  <si>
    <t>880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</si>
  <si>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оЕдиного государственного реестра недвижимости</t>
  </si>
  <si>
    <t>38 0 00 S7070</t>
  </si>
  <si>
    <t>Мероприятия, направленные на развитие водохозяйственного комплекса в Жуковсом районе</t>
  </si>
  <si>
    <t>05 0 01 79040</t>
  </si>
  <si>
    <t>Муниципальная программа "Совершенствований системы управления общественными финансами в СП село Тарутино"</t>
  </si>
  <si>
    <t>Основное мераприятие "обеспечение финансовой устойчивости муниципальных образований Калужской области"</t>
  </si>
  <si>
    <t>Обеспечение финансовой устойчивости муниципальных образований Калужской области</t>
  </si>
  <si>
    <t xml:space="preserve"> 05 02</t>
  </si>
  <si>
    <t>51 0 04 00000</t>
  </si>
  <si>
    <t>51 0 W5 00000</t>
  </si>
  <si>
    <t>51 0 W5 001500</t>
  </si>
  <si>
    <t>Муниципальная программа "Совершенствование системы управления общественными финансвами в СП село Тарутино"</t>
  </si>
  <si>
    <t>Основное мероприятие "Обеспечение реализации мер по выполнению расходных обязательств муниципальных образований Калужской области"</t>
  </si>
  <si>
    <t>Средства на обеспечение расходных обязательств муниципальных образований Калужской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</si>
  <si>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</si>
  <si>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51 0 03 00000</t>
  </si>
  <si>
    <t xml:space="preserve"> Муниципальная программа "Охрана окружающей среды в сельском поселении село Тарутино"</t>
  </si>
  <si>
    <t>Осуществление государственных полномочий по созданию административных комиссий в муниципальных районах</t>
  </si>
  <si>
    <t xml:space="preserve"> Иные закупки товаров, работ и услуг для обеспечения государственных (муниципальных) нужд</t>
  </si>
  <si>
    <t>12 0 00 00900</t>
  </si>
  <si>
    <t xml:space="preserve"> Подпрограмма "Территориальное планирование СП село Тарутино"</t>
  </si>
  <si>
    <t>38 1 01 00000</t>
  </si>
  <si>
    <t>38 1 01 74900</t>
  </si>
  <si>
    <t>80 0 01 L5760</t>
  </si>
  <si>
    <t>Обеспечение комплексного развития сельских территорий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</si>
  <si>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энргосберегающих технологий и закупка оборудования в сфере жилищно-коммунального хозяйства</t>
  </si>
  <si>
    <t>30 0 01 S9111</t>
  </si>
  <si>
    <t>Муниципальная программа "Охрана окружающей среды в сельском поселении село Тарутино"</t>
  </si>
  <si>
    <t>Основное мероприятие "Реализация меропприятий муниципальных программ в сфере благоустройства территории муниципальных образований области - победителей областного конкурса на звание "Самое благоустроенное муниципальное образование Калужской области"</t>
  </si>
  <si>
    <t>Реализация мероприятий по созданию и содержанию мест (площадок) накопления твердых коммунальных отходов</t>
  </si>
  <si>
    <t>12 0 01 00000</t>
  </si>
  <si>
    <t>12 0 01 S2122</t>
  </si>
  <si>
    <t>Муниципальная программа "Совершенствование системы муниципального управления и создание условий муниципальной службы"</t>
  </si>
  <si>
    <t>01 03</t>
  </si>
  <si>
    <t>04 0 00 00000</t>
  </si>
  <si>
    <t>04 0 01 00000</t>
  </si>
  <si>
    <t>04 0 01 00410</t>
  </si>
  <si>
    <t>04 0 01 00420</t>
  </si>
  <si>
    <t xml:space="preserve"> Основное мероприятие "Содержание органов местного самоуправления"</t>
  </si>
  <si>
    <t>04 0 01 00430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</si>
  <si>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</si>
  <si>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38 1 01 S7030 </t>
  </si>
  <si>
    <t>51 0 02 74170</t>
  </si>
  <si>
    <t>51 0 05 00000</t>
  </si>
  <si>
    <t>51 0 05 00150</t>
  </si>
  <si>
    <t>400</t>
  </si>
  <si>
    <t>410</t>
  </si>
  <si>
    <t>Основное мероприятие "Обеспечение реализации мер по выполнению расходных обязательств"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</si>
  <si>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</si>
  <si>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</si>
  <si>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судебных актов</t>
  </si>
  <si>
    <t>Утверждённые бюджетные асигнования              на 2023 год</t>
  </si>
  <si>
    <t>Уточненные бюджетные асигнования              на 2023 год</t>
  </si>
  <si>
    <t>10 0 01 00770</t>
  </si>
  <si>
    <t>Муниципальная программа "Формирование современной городской среды"</t>
  </si>
  <si>
    <t>31 0 00 00000</t>
  </si>
  <si>
    <t>Региональный проект "Формирование комфортной городской среды"</t>
  </si>
  <si>
    <t>31 0 F2 00000</t>
  </si>
  <si>
    <t>Реализация программ формирования современной городской среды</t>
  </si>
  <si>
    <t xml:space="preserve"> 05 03</t>
  </si>
  <si>
    <t>31 0 F2 55550</t>
  </si>
  <si>
    <t>Обеспечение первичных мер пожарной безопасности в границах населенных пунктов поселения</t>
  </si>
  <si>
    <t>04 0 01 00440</t>
  </si>
  <si>
    <t>38 0 00 S7030</t>
  </si>
  <si>
    <t xml:space="preserve"> 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территоии</t>
  </si>
  <si>
    <t xml:space="preserve">Приложение №3
к решению Сельской Думы МО СП село Тарутино " О внесении изменений и дополнений в Решение СД «О бюджете 
МО СП село Тарутино на 2023 год и плановый период 2024 и 2025 годов» 
№     от     .     . 2023 года    
</t>
  </si>
  <si>
    <t xml:space="preserve">Распределение бюджетных ассигнований  бюджета СП "Село Тарутино" по разделам, подразделам, целевым статьям (муниципальным программам и  непрограммным направлениям деятельности), группам и подгруппам видов расходов классификации расходов бюджетов на 2023 год      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</si>
</sst>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О\б\щ\и\й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Arial Cyr"/>
      <family val="0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" fontId="38" fillId="0" borderId="1">
      <alignment horizontal="center" vertical="top" shrinkToFit="1"/>
      <protection/>
    </xf>
    <xf numFmtId="49" fontId="38" fillId="0" borderId="1">
      <alignment horizontal="center" vertical="top" shrinkToFit="1"/>
      <protection/>
    </xf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4" fontId="39" fillId="19" borderId="1">
      <alignment horizontal="right" vertical="top" shrinkToFit="1"/>
      <protection/>
    </xf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1" xfId="60" applyFont="1" applyFill="1" applyBorder="1" applyAlignment="1">
      <alignment horizontal="left" wrapText="1"/>
      <protection/>
    </xf>
    <xf numFmtId="49" fontId="7" fillId="0" borderId="11" xfId="60" applyNumberFormat="1" applyFont="1" applyFill="1" applyBorder="1" applyAlignment="1">
      <alignment horizontal="center" wrapText="1"/>
      <protection/>
    </xf>
    <xf numFmtId="0" fontId="7" fillId="0" borderId="11" xfId="60" applyFont="1" applyFill="1" applyBorder="1" applyAlignment="1">
      <alignment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wrapText="1"/>
    </xf>
    <xf numFmtId="4" fontId="7" fillId="0" borderId="11" xfId="60" applyNumberFormat="1" applyFont="1" applyFill="1" applyBorder="1" applyAlignment="1">
      <alignment horizontal="right" wrapText="1"/>
      <protection/>
    </xf>
    <xf numFmtId="4" fontId="7" fillId="0" borderId="11" xfId="60" applyNumberFormat="1" applyFont="1" applyFill="1" applyBorder="1">
      <alignment/>
      <protection/>
    </xf>
    <xf numFmtId="0" fontId="12" fillId="0" borderId="1" xfId="38" applyNumberFormat="1" applyFont="1" applyProtection="1">
      <alignment vertical="top" wrapText="1"/>
      <protection/>
    </xf>
    <xf numFmtId="4" fontId="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9" fontId="7" fillId="0" borderId="18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3" fillId="33" borderId="11" xfId="0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/>
    </xf>
    <xf numFmtId="0" fontId="14" fillId="0" borderId="11" xfId="0" applyFont="1" applyFill="1" applyBorder="1" applyAlignment="1">
      <alignment vertical="center" wrapText="1"/>
    </xf>
    <xf numFmtId="0" fontId="15" fillId="0" borderId="1" xfId="38" applyNumberFormat="1" applyFont="1" applyProtection="1">
      <alignment vertical="top" wrapText="1"/>
      <protection/>
    </xf>
    <xf numFmtId="0" fontId="10" fillId="0" borderId="1" xfId="38" applyNumberFormat="1" applyFont="1" applyProtection="1">
      <alignment vertical="top" wrapText="1"/>
      <protection/>
    </xf>
    <xf numFmtId="0" fontId="55" fillId="0" borderId="1" xfId="35" applyNumberFormat="1" applyFont="1" applyProtection="1">
      <alignment vertical="top" wrapText="1"/>
      <protection/>
    </xf>
    <xf numFmtId="0" fontId="1" fillId="0" borderId="11" xfId="0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0" fillId="34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35" borderId="11" xfId="0" applyFont="1" applyFill="1" applyBorder="1" applyAlignment="1">
      <alignment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7" fillId="35" borderId="11" xfId="0" applyNumberFormat="1" applyFont="1" applyFill="1" applyBorder="1" applyAlignment="1">
      <alignment horizontal="center" wrapText="1"/>
    </xf>
    <xf numFmtId="4" fontId="7" fillId="35" borderId="11" xfId="0" applyNumberFormat="1" applyFont="1" applyFill="1" applyBorder="1" applyAlignment="1">
      <alignment horizontal="right" wrapText="1"/>
    </xf>
    <xf numFmtId="0" fontId="1" fillId="35" borderId="0" xfId="0" applyFont="1" applyFill="1" applyAlignment="1">
      <alignment wrapText="1"/>
    </xf>
    <xf numFmtId="0" fontId="56" fillId="35" borderId="1" xfId="39" applyNumberFormat="1" applyFont="1" applyFill="1" applyProtection="1">
      <alignment vertical="top" wrapText="1"/>
      <protection/>
    </xf>
    <xf numFmtId="0" fontId="10" fillId="35" borderId="14" xfId="0" applyFont="1" applyFill="1" applyBorder="1" applyAlignment="1">
      <alignment horizontal="left" wrapText="1"/>
    </xf>
    <xf numFmtId="49" fontId="7" fillId="35" borderId="21" xfId="0" applyNumberFormat="1" applyFont="1" applyFill="1" applyBorder="1" applyAlignment="1">
      <alignment horizontal="center" wrapText="1"/>
    </xf>
    <xf numFmtId="49" fontId="7" fillId="35" borderId="0" xfId="0" applyNumberFormat="1" applyFont="1" applyFill="1" applyBorder="1" applyAlignment="1">
      <alignment horizontal="center" wrapText="1"/>
    </xf>
    <xf numFmtId="4" fontId="7" fillId="35" borderId="21" xfId="0" applyNumberFormat="1" applyFont="1" applyFill="1" applyBorder="1" applyAlignment="1">
      <alignment horizontal="right" wrapText="1"/>
    </xf>
    <xf numFmtId="0" fontId="10" fillId="35" borderId="12" xfId="0" applyFont="1" applyFill="1" applyBorder="1" applyAlignment="1">
      <alignment wrapText="1"/>
    </xf>
    <xf numFmtId="0" fontId="10" fillId="35" borderId="13" xfId="0" applyFont="1" applyFill="1" applyBorder="1" applyAlignment="1">
      <alignment horizontal="center" wrapText="1"/>
    </xf>
    <xf numFmtId="0" fontId="10" fillId="35" borderId="11" xfId="0" applyFont="1" applyFill="1" applyBorder="1" applyAlignment="1">
      <alignment horizontal="left" wrapText="1"/>
    </xf>
    <xf numFmtId="0" fontId="10" fillId="35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7" xfId="35"/>
    <cellStyle name="xl40" xfId="36"/>
    <cellStyle name="xl41" xfId="37"/>
    <cellStyle name="xl43" xfId="38"/>
    <cellStyle name="xl6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1"/>
  <sheetViews>
    <sheetView tabSelected="1" zoomScalePageLayoutView="0" workbookViewId="0" topLeftCell="A1">
      <selection activeCell="B10" sqref="B10"/>
    </sheetView>
  </sheetViews>
  <sheetFormatPr defaultColWidth="9.00390625" defaultRowHeight="15.75"/>
  <cols>
    <col min="1" max="1" width="9.00390625" style="2" customWidth="1"/>
    <col min="2" max="2" width="48.875" style="1" customWidth="1"/>
    <col min="3" max="3" width="7.25390625" style="6" customWidth="1"/>
    <col min="4" max="4" width="11.00390625" style="2" customWidth="1"/>
    <col min="5" max="5" width="9.625" style="2" customWidth="1"/>
    <col min="6" max="6" width="15.25390625" style="44" customWidth="1"/>
    <col min="7" max="7" width="12.875" style="2" customWidth="1"/>
    <col min="8" max="8" width="12.375" style="2" customWidth="1"/>
    <col min="9" max="9" width="15.375" style="2" customWidth="1"/>
    <col min="10" max="16384" width="9.00390625" style="2" customWidth="1"/>
  </cols>
  <sheetData>
    <row r="1" spans="3:8" ht="69.75" customHeight="1">
      <c r="C1" s="85" t="s">
        <v>314</v>
      </c>
      <c r="D1" s="85"/>
      <c r="E1" s="85"/>
      <c r="F1" s="85"/>
      <c r="G1" s="85"/>
      <c r="H1" s="85"/>
    </row>
    <row r="2" spans="2:8" ht="12.75" customHeight="1">
      <c r="B2" s="83" t="s">
        <v>315</v>
      </c>
      <c r="C2" s="83"/>
      <c r="D2" s="83"/>
      <c r="E2" s="83"/>
      <c r="F2" s="83"/>
      <c r="G2" s="83"/>
      <c r="H2" s="83"/>
    </row>
    <row r="3" spans="2:8" ht="38.25" customHeight="1">
      <c r="B3" s="84"/>
      <c r="C3" s="84"/>
      <c r="D3" s="84"/>
      <c r="E3" s="84"/>
      <c r="F3" s="84"/>
      <c r="G3" s="84"/>
      <c r="H3" s="84"/>
    </row>
    <row r="4" spans="2:8" ht="61.5" customHeight="1">
      <c r="B4" s="34" t="s">
        <v>0</v>
      </c>
      <c r="C4" s="34" t="s">
        <v>1</v>
      </c>
      <c r="D4" s="34" t="s">
        <v>2</v>
      </c>
      <c r="E4" s="35" t="s">
        <v>65</v>
      </c>
      <c r="F4" s="36" t="s">
        <v>300</v>
      </c>
      <c r="G4" s="36" t="s">
        <v>174</v>
      </c>
      <c r="H4" s="36" t="s">
        <v>301</v>
      </c>
    </row>
    <row r="5" spans="2:8" ht="12.75">
      <c r="B5" s="37">
        <v>1</v>
      </c>
      <c r="C5" s="38">
        <v>3</v>
      </c>
      <c r="D5" s="38">
        <v>4</v>
      </c>
      <c r="E5" s="38">
        <v>5</v>
      </c>
      <c r="F5" s="39">
        <v>6</v>
      </c>
      <c r="G5" s="39">
        <v>7</v>
      </c>
      <c r="H5" s="39">
        <v>8</v>
      </c>
    </row>
    <row r="6" spans="2:8" s="3" customFormat="1" ht="14.25" customHeight="1">
      <c r="B6" s="8" t="s">
        <v>3</v>
      </c>
      <c r="C6" s="9"/>
      <c r="D6" s="9"/>
      <c r="E6" s="9"/>
      <c r="F6" s="7">
        <f>F8+F73+F82+F104+F149+F251+F275+F290+F297+F244</f>
        <v>38091954.879999995</v>
      </c>
      <c r="G6" s="7">
        <f>G8+G73+G82+G104+G149+G251+G275+G290+G297+G244</f>
        <v>29292443.75</v>
      </c>
      <c r="H6" s="7">
        <f>H8+H73+H82+H104+H149+H251+H275+H290+H297+H244</f>
        <v>67384398.63</v>
      </c>
    </row>
    <row r="7" spans="2:9" s="3" customFormat="1" ht="15.75">
      <c r="B7" s="10" t="s">
        <v>176</v>
      </c>
      <c r="C7" s="11"/>
      <c r="D7" s="11"/>
      <c r="E7" s="11"/>
      <c r="F7" s="7">
        <f>F8+F73+F82+F104+F251+F149+F275+F290+F297+F244</f>
        <v>38091954.879999995</v>
      </c>
      <c r="G7" s="7">
        <f>G8+G73+G82+G104+G251+G149+G275+G290+G297+G244</f>
        <v>29292443.75</v>
      </c>
      <c r="H7" s="7">
        <f>H8+H73+H82+H104+H251+H149+H275+H290+H297+H244</f>
        <v>67384398.63</v>
      </c>
      <c r="I7" s="46"/>
    </row>
    <row r="8" spans="2:8" s="4" customFormat="1" ht="12.75">
      <c r="B8" s="58" t="s">
        <v>4</v>
      </c>
      <c r="C8" s="11" t="s">
        <v>5</v>
      </c>
      <c r="D8" s="11"/>
      <c r="E8" s="11"/>
      <c r="F8" s="7">
        <f>F9+F15+F43+F48+F32+F38</f>
        <v>6726860.6</v>
      </c>
      <c r="G8" s="7">
        <f>G9+G15+G43+G48+G32+G38</f>
        <v>924648.5599999999</v>
      </c>
      <c r="H8" s="7">
        <f>H9+H15+H43+H48+H32+H38</f>
        <v>7651509.16</v>
      </c>
    </row>
    <row r="9" spans="2:8" s="4" customFormat="1" ht="36">
      <c r="B9" s="58" t="s">
        <v>203</v>
      </c>
      <c r="C9" s="11" t="s">
        <v>282</v>
      </c>
      <c r="D9" s="11"/>
      <c r="E9" s="11"/>
      <c r="F9" s="7">
        <f aca="true" t="shared" si="0" ref="F9:H10">F10</f>
        <v>5000</v>
      </c>
      <c r="G9" s="7">
        <f t="shared" si="0"/>
        <v>0</v>
      </c>
      <c r="H9" s="7">
        <f t="shared" si="0"/>
        <v>5000</v>
      </c>
    </row>
    <row r="10" spans="2:8" s="4" customFormat="1" ht="38.25">
      <c r="B10" s="62" t="s">
        <v>281</v>
      </c>
      <c r="C10" s="63" t="s">
        <v>282</v>
      </c>
      <c r="D10" s="64" t="s">
        <v>283</v>
      </c>
      <c r="E10" s="11"/>
      <c r="F10" s="7">
        <f t="shared" si="0"/>
        <v>5000</v>
      </c>
      <c r="G10" s="7">
        <f t="shared" si="0"/>
        <v>0</v>
      </c>
      <c r="H10" s="7">
        <f t="shared" si="0"/>
        <v>5000</v>
      </c>
    </row>
    <row r="11" spans="2:8" s="4" customFormat="1" ht="12.75">
      <c r="B11" s="10" t="s">
        <v>287</v>
      </c>
      <c r="C11" s="63" t="s">
        <v>282</v>
      </c>
      <c r="D11" s="64" t="s">
        <v>284</v>
      </c>
      <c r="E11" s="11"/>
      <c r="F11" s="7">
        <f aca="true" t="shared" si="1" ref="F11:H13">F12</f>
        <v>5000</v>
      </c>
      <c r="G11" s="7">
        <f t="shared" si="1"/>
        <v>0</v>
      </c>
      <c r="H11" s="7">
        <f t="shared" si="1"/>
        <v>5000</v>
      </c>
    </row>
    <row r="12" spans="2:8" s="4" customFormat="1" ht="12.75">
      <c r="B12" s="10" t="s">
        <v>75</v>
      </c>
      <c r="C12" s="63" t="s">
        <v>282</v>
      </c>
      <c r="D12" s="64" t="s">
        <v>311</v>
      </c>
      <c r="E12" s="11"/>
      <c r="F12" s="7">
        <f t="shared" si="1"/>
        <v>5000</v>
      </c>
      <c r="G12" s="7">
        <f t="shared" si="1"/>
        <v>0</v>
      </c>
      <c r="H12" s="7">
        <f t="shared" si="1"/>
        <v>5000</v>
      </c>
    </row>
    <row r="13" spans="2:8" s="4" customFormat="1" ht="24">
      <c r="B13" s="10" t="s">
        <v>55</v>
      </c>
      <c r="C13" s="63" t="s">
        <v>282</v>
      </c>
      <c r="D13" s="64" t="s">
        <v>311</v>
      </c>
      <c r="E13" s="11" t="s">
        <v>47</v>
      </c>
      <c r="F13" s="7">
        <f t="shared" si="1"/>
        <v>5000</v>
      </c>
      <c r="G13" s="7">
        <f t="shared" si="1"/>
        <v>0</v>
      </c>
      <c r="H13" s="7">
        <f t="shared" si="1"/>
        <v>5000</v>
      </c>
    </row>
    <row r="14" spans="2:8" s="4" customFormat="1" ht="24">
      <c r="B14" s="10" t="s">
        <v>56</v>
      </c>
      <c r="C14" s="63" t="s">
        <v>282</v>
      </c>
      <c r="D14" s="64" t="s">
        <v>311</v>
      </c>
      <c r="E14" s="11" t="s">
        <v>48</v>
      </c>
      <c r="F14" s="7">
        <v>5000</v>
      </c>
      <c r="G14" s="7">
        <v>0</v>
      </c>
      <c r="H14" s="7">
        <f>F14+G14</f>
        <v>5000</v>
      </c>
    </row>
    <row r="15" spans="2:8" s="5" customFormat="1" ht="36">
      <c r="B15" s="58" t="s">
        <v>7</v>
      </c>
      <c r="C15" s="11" t="s">
        <v>8</v>
      </c>
      <c r="D15" s="12"/>
      <c r="E15" s="11"/>
      <c r="F15" s="7">
        <f>F20</f>
        <v>4841865.8</v>
      </c>
      <c r="G15" s="7">
        <f>G20</f>
        <v>1292057.96</v>
      </c>
      <c r="H15" s="7">
        <f>H20</f>
        <v>6133923.76</v>
      </c>
    </row>
    <row r="16" spans="2:8" s="5" customFormat="1" ht="24" hidden="1">
      <c r="B16" s="10" t="s">
        <v>177</v>
      </c>
      <c r="C16" s="11" t="s">
        <v>8</v>
      </c>
      <c r="D16" s="48" t="s">
        <v>165</v>
      </c>
      <c r="E16" s="11" t="s">
        <v>155</v>
      </c>
      <c r="F16" s="7">
        <f aca="true" t="shared" si="2" ref="F16:H18">F17</f>
        <v>0</v>
      </c>
      <c r="G16" s="7">
        <f t="shared" si="2"/>
        <v>0</v>
      </c>
      <c r="H16" s="7">
        <f t="shared" si="2"/>
        <v>0</v>
      </c>
    </row>
    <row r="17" spans="2:8" s="5" customFormat="1" ht="36" hidden="1">
      <c r="B17" s="10" t="s">
        <v>175</v>
      </c>
      <c r="C17" s="11" t="s">
        <v>9</v>
      </c>
      <c r="D17" s="51" t="s">
        <v>211</v>
      </c>
      <c r="E17" s="11" t="s">
        <v>155</v>
      </c>
      <c r="F17" s="7">
        <f t="shared" si="2"/>
        <v>0</v>
      </c>
      <c r="G17" s="7">
        <f t="shared" si="2"/>
        <v>0</v>
      </c>
      <c r="H17" s="7">
        <f t="shared" si="2"/>
        <v>0</v>
      </c>
    </row>
    <row r="18" spans="2:8" s="5" customFormat="1" ht="41.25" customHeight="1" hidden="1">
      <c r="B18" s="49" t="s">
        <v>55</v>
      </c>
      <c r="C18" s="11" t="s">
        <v>9</v>
      </c>
      <c r="D18" s="51" t="s">
        <v>211</v>
      </c>
      <c r="E18" s="11" t="s">
        <v>47</v>
      </c>
      <c r="F18" s="7">
        <f t="shared" si="2"/>
        <v>0</v>
      </c>
      <c r="G18" s="7">
        <f t="shared" si="2"/>
        <v>0</v>
      </c>
      <c r="H18" s="7">
        <f t="shared" si="2"/>
        <v>0</v>
      </c>
    </row>
    <row r="19" spans="2:8" s="5" customFormat="1" ht="17.25" customHeight="1" hidden="1">
      <c r="B19" s="49" t="s">
        <v>56</v>
      </c>
      <c r="C19" s="11" t="s">
        <v>9</v>
      </c>
      <c r="D19" s="51" t="s">
        <v>211</v>
      </c>
      <c r="E19" s="11" t="s">
        <v>48</v>
      </c>
      <c r="F19" s="7">
        <v>0</v>
      </c>
      <c r="G19" s="7"/>
      <c r="H19" s="7">
        <f>F19+G19</f>
        <v>0</v>
      </c>
    </row>
    <row r="20" spans="2:8" s="5" customFormat="1" ht="27" customHeight="1">
      <c r="B20" s="65" t="s">
        <v>281</v>
      </c>
      <c r="C20" s="64" t="s">
        <v>8</v>
      </c>
      <c r="D20" s="64" t="s">
        <v>283</v>
      </c>
      <c r="E20" s="11"/>
      <c r="F20" s="7">
        <f>F21</f>
        <v>4841865.8</v>
      </c>
      <c r="G20" s="7">
        <f>G21</f>
        <v>1292057.96</v>
      </c>
      <c r="H20" s="7">
        <f>H21</f>
        <v>6133923.76</v>
      </c>
    </row>
    <row r="21" spans="2:8" s="5" customFormat="1" ht="12.75">
      <c r="B21" s="10" t="s">
        <v>287</v>
      </c>
      <c r="C21" s="11" t="s">
        <v>8</v>
      </c>
      <c r="D21" s="64" t="s">
        <v>284</v>
      </c>
      <c r="E21" s="11"/>
      <c r="F21" s="7">
        <f>F22+F29</f>
        <v>4841865.8</v>
      </c>
      <c r="G21" s="7">
        <f>G22+G29</f>
        <v>1292057.96</v>
      </c>
      <c r="H21" s="7">
        <f>H22+H29</f>
        <v>6133923.76</v>
      </c>
    </row>
    <row r="22" spans="2:8" s="5" customFormat="1" ht="12.75">
      <c r="B22" s="10" t="s">
        <v>75</v>
      </c>
      <c r="C22" s="11" t="s">
        <v>8</v>
      </c>
      <c r="D22" s="64" t="s">
        <v>285</v>
      </c>
      <c r="E22" s="11"/>
      <c r="F22" s="7">
        <f>F23+F25+F27</f>
        <v>4251826.8</v>
      </c>
      <c r="G22" s="7">
        <f>G23+G25+G27</f>
        <v>992057.9600000001</v>
      </c>
      <c r="H22" s="7">
        <f>H23+H25+H27</f>
        <v>5243884.76</v>
      </c>
    </row>
    <row r="23" spans="2:8" s="5" customFormat="1" ht="48">
      <c r="B23" s="10" t="s">
        <v>57</v>
      </c>
      <c r="C23" s="11" t="s">
        <v>9</v>
      </c>
      <c r="D23" s="64" t="s">
        <v>285</v>
      </c>
      <c r="E23" s="11" t="s">
        <v>45</v>
      </c>
      <c r="F23" s="7">
        <f>F24</f>
        <v>2894307</v>
      </c>
      <c r="G23" s="7">
        <f>G24</f>
        <v>1007169.78</v>
      </c>
      <c r="H23" s="7">
        <f>H24</f>
        <v>3901476.7800000003</v>
      </c>
    </row>
    <row r="24" spans="2:8" s="5" customFormat="1" ht="24">
      <c r="B24" s="10" t="s">
        <v>54</v>
      </c>
      <c r="C24" s="11" t="s">
        <v>9</v>
      </c>
      <c r="D24" s="64" t="s">
        <v>285</v>
      </c>
      <c r="E24" s="11" t="s">
        <v>46</v>
      </c>
      <c r="F24" s="7">
        <f>3258867-364560</f>
        <v>2894307</v>
      </c>
      <c r="G24" s="7">
        <f>207169.78+800000</f>
        <v>1007169.78</v>
      </c>
      <c r="H24" s="7">
        <f>F24+G24</f>
        <v>3901476.7800000003</v>
      </c>
    </row>
    <row r="25" spans="2:8" s="5" customFormat="1" ht="24">
      <c r="B25" s="10" t="s">
        <v>55</v>
      </c>
      <c r="C25" s="11" t="s">
        <v>9</v>
      </c>
      <c r="D25" s="64" t="s">
        <v>285</v>
      </c>
      <c r="E25" s="11" t="s">
        <v>47</v>
      </c>
      <c r="F25" s="7">
        <f>F26</f>
        <v>1357519.8</v>
      </c>
      <c r="G25" s="7">
        <f>G26</f>
        <v>-15111.82</v>
      </c>
      <c r="H25" s="7">
        <f>H26</f>
        <v>1342407.98</v>
      </c>
    </row>
    <row r="26" spans="2:8" s="5" customFormat="1" ht="24">
      <c r="B26" s="10" t="s">
        <v>56</v>
      </c>
      <c r="C26" s="11" t="s">
        <v>9</v>
      </c>
      <c r="D26" s="64" t="s">
        <v>285</v>
      </c>
      <c r="E26" s="11" t="s">
        <v>48</v>
      </c>
      <c r="F26" s="7">
        <v>1357519.8</v>
      </c>
      <c r="G26" s="7">
        <v>-15111.82</v>
      </c>
      <c r="H26" s="7">
        <f>F26+G26</f>
        <v>1342407.98</v>
      </c>
    </row>
    <row r="27" spans="2:8" s="5" customFormat="1" ht="12.75" hidden="1">
      <c r="B27" s="14" t="s">
        <v>51</v>
      </c>
      <c r="C27" s="11" t="s">
        <v>9</v>
      </c>
      <c r="D27" s="64" t="s">
        <v>285</v>
      </c>
      <c r="E27" s="11" t="s">
        <v>49</v>
      </c>
      <c r="F27" s="7">
        <f>F28</f>
        <v>0</v>
      </c>
      <c r="G27" s="7">
        <f>G28</f>
        <v>0</v>
      </c>
      <c r="H27" s="7">
        <f>H28</f>
        <v>0</v>
      </c>
    </row>
    <row r="28" spans="2:8" s="5" customFormat="1" ht="12.75" hidden="1">
      <c r="B28" s="14" t="s">
        <v>58</v>
      </c>
      <c r="C28" s="11" t="s">
        <v>9</v>
      </c>
      <c r="D28" s="64" t="s">
        <v>285</v>
      </c>
      <c r="E28" s="11" t="s">
        <v>59</v>
      </c>
      <c r="F28" s="7">
        <v>0</v>
      </c>
      <c r="G28" s="7">
        <v>0</v>
      </c>
      <c r="H28" s="7">
        <f>F28+G28</f>
        <v>0</v>
      </c>
    </row>
    <row r="29" spans="2:8" s="5" customFormat="1" ht="24">
      <c r="B29" s="10" t="s">
        <v>10</v>
      </c>
      <c r="C29" s="11" t="s">
        <v>9</v>
      </c>
      <c r="D29" s="11" t="s">
        <v>286</v>
      </c>
      <c r="E29" s="11"/>
      <c r="F29" s="7">
        <f aca="true" t="shared" si="3" ref="F29:H30">F30</f>
        <v>590039</v>
      </c>
      <c r="G29" s="7">
        <f t="shared" si="3"/>
        <v>300000</v>
      </c>
      <c r="H29" s="7">
        <f t="shared" si="3"/>
        <v>890039</v>
      </c>
    </row>
    <row r="30" spans="2:8" s="5" customFormat="1" ht="48">
      <c r="B30" s="10" t="s">
        <v>57</v>
      </c>
      <c r="C30" s="11" t="s">
        <v>9</v>
      </c>
      <c r="D30" s="11" t="s">
        <v>286</v>
      </c>
      <c r="E30" s="11" t="s">
        <v>45</v>
      </c>
      <c r="F30" s="7">
        <f t="shared" si="3"/>
        <v>590039</v>
      </c>
      <c r="G30" s="7">
        <f t="shared" si="3"/>
        <v>300000</v>
      </c>
      <c r="H30" s="7">
        <f t="shared" si="3"/>
        <v>890039</v>
      </c>
    </row>
    <row r="31" spans="2:8" s="5" customFormat="1" ht="24">
      <c r="B31" s="10" t="s">
        <v>54</v>
      </c>
      <c r="C31" s="11" t="s">
        <v>9</v>
      </c>
      <c r="D31" s="11" t="s">
        <v>286</v>
      </c>
      <c r="E31" s="11" t="s">
        <v>46</v>
      </c>
      <c r="F31" s="7">
        <f>837652-247613</f>
        <v>590039</v>
      </c>
      <c r="G31" s="7">
        <v>300000</v>
      </c>
      <c r="H31" s="7">
        <f>F31+G31</f>
        <v>890039</v>
      </c>
    </row>
    <row r="32" spans="2:8" s="5" customFormat="1" ht="24">
      <c r="B32" s="58" t="s">
        <v>163</v>
      </c>
      <c r="C32" s="11" t="s">
        <v>168</v>
      </c>
      <c r="D32" s="11" t="s">
        <v>164</v>
      </c>
      <c r="E32" s="11"/>
      <c r="F32" s="7">
        <f aca="true" t="shared" si="4" ref="F32:H36">F33</f>
        <v>75000</v>
      </c>
      <c r="G32" s="7">
        <f t="shared" si="4"/>
        <v>0</v>
      </c>
      <c r="H32" s="7">
        <f t="shared" si="4"/>
        <v>75000</v>
      </c>
    </row>
    <row r="33" spans="2:8" s="5" customFormat="1" ht="24">
      <c r="B33" s="10" t="s">
        <v>179</v>
      </c>
      <c r="C33" s="11" t="s">
        <v>168</v>
      </c>
      <c r="D33" s="11" t="s">
        <v>165</v>
      </c>
      <c r="E33" s="11"/>
      <c r="F33" s="7">
        <f t="shared" si="4"/>
        <v>75000</v>
      </c>
      <c r="G33" s="7">
        <f t="shared" si="4"/>
        <v>0</v>
      </c>
      <c r="H33" s="7">
        <f t="shared" si="4"/>
        <v>75000</v>
      </c>
    </row>
    <row r="34" spans="2:8" s="5" customFormat="1" ht="84">
      <c r="B34" s="10" t="s">
        <v>156</v>
      </c>
      <c r="C34" s="11" t="s">
        <v>168</v>
      </c>
      <c r="D34" s="11" t="s">
        <v>166</v>
      </c>
      <c r="E34" s="11"/>
      <c r="F34" s="7">
        <f t="shared" si="4"/>
        <v>75000</v>
      </c>
      <c r="G34" s="7">
        <f t="shared" si="4"/>
        <v>0</v>
      </c>
      <c r="H34" s="7">
        <f t="shared" si="4"/>
        <v>75000</v>
      </c>
    </row>
    <row r="35" spans="2:8" s="5" customFormat="1" ht="96">
      <c r="B35" s="10" t="s">
        <v>157</v>
      </c>
      <c r="C35" s="11" t="s">
        <v>168</v>
      </c>
      <c r="D35" s="11" t="s">
        <v>291</v>
      </c>
      <c r="E35" s="11"/>
      <c r="F35" s="7">
        <f t="shared" si="4"/>
        <v>75000</v>
      </c>
      <c r="G35" s="7">
        <f t="shared" si="4"/>
        <v>0</v>
      </c>
      <c r="H35" s="7">
        <f t="shared" si="4"/>
        <v>75000</v>
      </c>
    </row>
    <row r="36" spans="2:8" s="5" customFormat="1" ht="12.75">
      <c r="B36" s="10" t="s">
        <v>158</v>
      </c>
      <c r="C36" s="11" t="s">
        <v>168</v>
      </c>
      <c r="D36" s="11" t="s">
        <v>291</v>
      </c>
      <c r="E36" s="11" t="s">
        <v>6</v>
      </c>
      <c r="F36" s="7">
        <f t="shared" si="4"/>
        <v>75000</v>
      </c>
      <c r="G36" s="7">
        <f t="shared" si="4"/>
        <v>0</v>
      </c>
      <c r="H36" s="7">
        <f t="shared" si="4"/>
        <v>75000</v>
      </c>
    </row>
    <row r="37" spans="2:8" s="5" customFormat="1" ht="24">
      <c r="B37" s="10" t="s">
        <v>167</v>
      </c>
      <c r="C37" s="11" t="s">
        <v>168</v>
      </c>
      <c r="D37" s="11" t="s">
        <v>291</v>
      </c>
      <c r="E37" s="11" t="s">
        <v>44</v>
      </c>
      <c r="F37" s="7">
        <v>75000</v>
      </c>
      <c r="G37" s="7">
        <v>0</v>
      </c>
      <c r="H37" s="7">
        <v>75000</v>
      </c>
    </row>
    <row r="38" spans="2:8" s="5" customFormat="1" ht="12.75" hidden="1">
      <c r="B38" s="10" t="s">
        <v>240</v>
      </c>
      <c r="C38" s="11" t="s">
        <v>244</v>
      </c>
      <c r="D38" s="11" t="s">
        <v>245</v>
      </c>
      <c r="E38" s="11"/>
      <c r="F38" s="7">
        <f aca="true" t="shared" si="5" ref="F38:H41">F39</f>
        <v>0</v>
      </c>
      <c r="G38" s="7">
        <f t="shared" si="5"/>
        <v>0</v>
      </c>
      <c r="H38" s="7">
        <f t="shared" si="5"/>
        <v>0</v>
      </c>
    </row>
    <row r="39" spans="2:8" s="5" customFormat="1" ht="12.75" hidden="1">
      <c r="B39" s="10" t="s">
        <v>241</v>
      </c>
      <c r="C39" s="11" t="s">
        <v>244</v>
      </c>
      <c r="D39" s="11" t="s">
        <v>246</v>
      </c>
      <c r="E39" s="11"/>
      <c r="F39" s="7">
        <f t="shared" si="5"/>
        <v>0</v>
      </c>
      <c r="G39" s="7">
        <f t="shared" si="5"/>
        <v>0</v>
      </c>
      <c r="H39" s="7">
        <f t="shared" si="5"/>
        <v>0</v>
      </c>
    </row>
    <row r="40" spans="2:8" s="5" customFormat="1" ht="24" hidden="1">
      <c r="B40" s="10" t="s">
        <v>242</v>
      </c>
      <c r="C40" s="11" t="s">
        <v>244</v>
      </c>
      <c r="D40" s="11" t="s">
        <v>247</v>
      </c>
      <c r="E40" s="11"/>
      <c r="F40" s="7">
        <f t="shared" si="5"/>
        <v>0</v>
      </c>
      <c r="G40" s="7">
        <f t="shared" si="5"/>
        <v>0</v>
      </c>
      <c r="H40" s="7">
        <f t="shared" si="5"/>
        <v>0</v>
      </c>
    </row>
    <row r="41" spans="2:8" s="5" customFormat="1" ht="12.75" hidden="1">
      <c r="B41" s="10" t="s">
        <v>51</v>
      </c>
      <c r="C41" s="11" t="s">
        <v>244</v>
      </c>
      <c r="D41" s="11" t="s">
        <v>247</v>
      </c>
      <c r="E41" s="11" t="s">
        <v>49</v>
      </c>
      <c r="F41" s="7">
        <f t="shared" si="5"/>
        <v>0</v>
      </c>
      <c r="G41" s="7">
        <f t="shared" si="5"/>
        <v>0</v>
      </c>
      <c r="H41" s="7">
        <f t="shared" si="5"/>
        <v>0</v>
      </c>
    </row>
    <row r="42" spans="2:8" s="5" customFormat="1" ht="12.75" hidden="1">
      <c r="B42" s="10" t="s">
        <v>243</v>
      </c>
      <c r="C42" s="11" t="s">
        <v>244</v>
      </c>
      <c r="D42" s="11" t="s">
        <v>247</v>
      </c>
      <c r="E42" s="11" t="s">
        <v>248</v>
      </c>
      <c r="F42" s="7">
        <v>0</v>
      </c>
      <c r="G42" s="7">
        <v>0</v>
      </c>
      <c r="H42" s="7">
        <f>F42+G42</f>
        <v>0</v>
      </c>
    </row>
    <row r="43" spans="2:8" s="5" customFormat="1" ht="12.75">
      <c r="B43" s="58" t="s">
        <v>11</v>
      </c>
      <c r="C43" s="11" t="s">
        <v>12</v>
      </c>
      <c r="D43" s="11" t="s">
        <v>119</v>
      </c>
      <c r="E43" s="11"/>
      <c r="F43" s="7">
        <f aca="true" t="shared" si="6" ref="F43:H46">F44</f>
        <v>50000</v>
      </c>
      <c r="G43" s="7">
        <f t="shared" si="6"/>
        <v>0</v>
      </c>
      <c r="H43" s="7">
        <f t="shared" si="6"/>
        <v>50000</v>
      </c>
    </row>
    <row r="44" spans="2:8" s="5" customFormat="1" ht="12.75">
      <c r="B44" s="10" t="s">
        <v>178</v>
      </c>
      <c r="C44" s="11" t="s">
        <v>12</v>
      </c>
      <c r="D44" s="11" t="s">
        <v>119</v>
      </c>
      <c r="E44" s="11"/>
      <c r="F44" s="7">
        <f t="shared" si="6"/>
        <v>50000</v>
      </c>
      <c r="G44" s="7">
        <f t="shared" si="6"/>
        <v>0</v>
      </c>
      <c r="H44" s="7">
        <f t="shared" si="6"/>
        <v>50000</v>
      </c>
    </row>
    <row r="45" spans="2:8" s="5" customFormat="1" ht="12.75">
      <c r="B45" s="10" t="s">
        <v>180</v>
      </c>
      <c r="C45" s="11" t="s">
        <v>12</v>
      </c>
      <c r="D45" s="11" t="s">
        <v>151</v>
      </c>
      <c r="E45" s="11"/>
      <c r="F45" s="7">
        <f t="shared" si="6"/>
        <v>50000</v>
      </c>
      <c r="G45" s="7">
        <f t="shared" si="6"/>
        <v>0</v>
      </c>
      <c r="H45" s="7">
        <f t="shared" si="6"/>
        <v>50000</v>
      </c>
    </row>
    <row r="46" spans="2:8" s="5" customFormat="1" ht="12.75">
      <c r="B46" s="10" t="s">
        <v>51</v>
      </c>
      <c r="C46" s="11" t="s">
        <v>12</v>
      </c>
      <c r="D46" s="11" t="s">
        <v>151</v>
      </c>
      <c r="E46" s="11" t="s">
        <v>49</v>
      </c>
      <c r="F46" s="7">
        <f t="shared" si="6"/>
        <v>50000</v>
      </c>
      <c r="G46" s="7">
        <f t="shared" si="6"/>
        <v>0</v>
      </c>
      <c r="H46" s="7">
        <f t="shared" si="6"/>
        <v>50000</v>
      </c>
    </row>
    <row r="47" spans="2:8" s="5" customFormat="1" ht="12.75">
      <c r="B47" s="10" t="s">
        <v>60</v>
      </c>
      <c r="C47" s="11" t="s">
        <v>12</v>
      </c>
      <c r="D47" s="11" t="s">
        <v>151</v>
      </c>
      <c r="E47" s="11" t="s">
        <v>61</v>
      </c>
      <c r="F47" s="7">
        <v>50000</v>
      </c>
      <c r="G47" s="7">
        <v>0</v>
      </c>
      <c r="H47" s="7">
        <f>F47+G47</f>
        <v>50000</v>
      </c>
    </row>
    <row r="48" spans="2:8" s="5" customFormat="1" ht="12.75">
      <c r="B48" s="58" t="s">
        <v>13</v>
      </c>
      <c r="C48" s="11" t="s">
        <v>14</v>
      </c>
      <c r="D48" s="12"/>
      <c r="E48" s="11"/>
      <c r="F48" s="7">
        <f>F50+F69+F60</f>
        <v>1754994.8</v>
      </c>
      <c r="G48" s="7">
        <f>G50+G69+G60</f>
        <v>-367409.4</v>
      </c>
      <c r="H48" s="7">
        <f>H50+H69+H60</f>
        <v>1387585.4</v>
      </c>
    </row>
    <row r="49" spans="2:8" s="5" customFormat="1" ht="38.25">
      <c r="B49" s="66" t="s">
        <v>281</v>
      </c>
      <c r="C49" s="64" t="s">
        <v>14</v>
      </c>
      <c r="D49" s="64" t="s">
        <v>283</v>
      </c>
      <c r="E49" s="11"/>
      <c r="F49" s="7">
        <f aca="true" t="shared" si="7" ref="F49:H50">F50</f>
        <v>1753994.8</v>
      </c>
      <c r="G49" s="7">
        <f t="shared" si="7"/>
        <v>-367409.4</v>
      </c>
      <c r="H49" s="7">
        <f t="shared" si="7"/>
        <v>1386585.4</v>
      </c>
    </row>
    <row r="50" spans="2:8" s="5" customFormat="1" ht="15" customHeight="1">
      <c r="B50" s="10" t="s">
        <v>287</v>
      </c>
      <c r="C50" s="11" t="s">
        <v>14</v>
      </c>
      <c r="D50" s="64" t="s">
        <v>284</v>
      </c>
      <c r="E50" s="11"/>
      <c r="F50" s="7">
        <f t="shared" si="7"/>
        <v>1753994.8</v>
      </c>
      <c r="G50" s="7">
        <f t="shared" si="7"/>
        <v>-367409.4</v>
      </c>
      <c r="H50" s="7">
        <f t="shared" si="7"/>
        <v>1386585.4</v>
      </c>
    </row>
    <row r="51" spans="2:8" s="5" customFormat="1" ht="15" customHeight="1">
      <c r="B51" s="10" t="s">
        <v>15</v>
      </c>
      <c r="C51" s="11" t="s">
        <v>14</v>
      </c>
      <c r="D51" s="64" t="s">
        <v>288</v>
      </c>
      <c r="E51" s="11"/>
      <c r="F51" s="7">
        <f>F54+F56+F52</f>
        <v>1753994.8</v>
      </c>
      <c r="G51" s="7">
        <f>G54+G56+G52</f>
        <v>-367409.4</v>
      </c>
      <c r="H51" s="7">
        <f>H54+H56+H52</f>
        <v>1386585.4</v>
      </c>
    </row>
    <row r="52" spans="2:8" s="5" customFormat="1" ht="48" hidden="1">
      <c r="B52" s="10" t="s">
        <v>57</v>
      </c>
      <c r="C52" s="11" t="s">
        <v>14</v>
      </c>
      <c r="D52" s="64" t="s">
        <v>288</v>
      </c>
      <c r="E52" s="11" t="s">
        <v>45</v>
      </c>
      <c r="F52" s="7">
        <f>F53</f>
        <v>0</v>
      </c>
      <c r="G52" s="7">
        <f>G53</f>
        <v>0</v>
      </c>
      <c r="H52" s="7">
        <f>H53</f>
        <v>0</v>
      </c>
    </row>
    <row r="53" spans="2:8" s="5" customFormat="1" ht="24" hidden="1">
      <c r="B53" s="10" t="s">
        <v>54</v>
      </c>
      <c r="C53" s="11" t="s">
        <v>14</v>
      </c>
      <c r="D53" s="64" t="s">
        <v>288</v>
      </c>
      <c r="E53" s="11" t="s">
        <v>46</v>
      </c>
      <c r="F53" s="7">
        <v>0</v>
      </c>
      <c r="G53" s="7">
        <v>0</v>
      </c>
      <c r="H53" s="7">
        <f>F53+G53</f>
        <v>0</v>
      </c>
    </row>
    <row r="54" spans="2:8" s="5" customFormat="1" ht="24">
      <c r="B54" s="10" t="s">
        <v>55</v>
      </c>
      <c r="C54" s="11" t="s">
        <v>14</v>
      </c>
      <c r="D54" s="64" t="s">
        <v>288</v>
      </c>
      <c r="E54" s="11" t="s">
        <v>47</v>
      </c>
      <c r="F54" s="7">
        <f>F55</f>
        <v>1735358.8</v>
      </c>
      <c r="G54" s="7">
        <f>G55</f>
        <v>-368509.4</v>
      </c>
      <c r="H54" s="7">
        <f>H55</f>
        <v>1366849.4</v>
      </c>
    </row>
    <row r="55" spans="2:8" s="5" customFormat="1" ht="24">
      <c r="B55" s="10" t="s">
        <v>56</v>
      </c>
      <c r="C55" s="11" t="s">
        <v>14</v>
      </c>
      <c r="D55" s="64" t="s">
        <v>288</v>
      </c>
      <c r="E55" s="11" t="s">
        <v>48</v>
      </c>
      <c r="F55" s="7">
        <v>1735358.8</v>
      </c>
      <c r="G55" s="7">
        <v>-368509.4</v>
      </c>
      <c r="H55" s="7">
        <f>F55+G55</f>
        <v>1366849.4</v>
      </c>
    </row>
    <row r="56" spans="2:8" s="5" customFormat="1" ht="12.75">
      <c r="B56" s="10" t="s">
        <v>51</v>
      </c>
      <c r="C56" s="11" t="s">
        <v>14</v>
      </c>
      <c r="D56" s="64" t="s">
        <v>288</v>
      </c>
      <c r="E56" s="11" t="s">
        <v>49</v>
      </c>
      <c r="F56" s="7">
        <f>F59+F58+F57</f>
        <v>18636</v>
      </c>
      <c r="G56" s="7">
        <f>G59+G58+G57</f>
        <v>1100</v>
      </c>
      <c r="H56" s="7">
        <f>H59+H58+H57</f>
        <v>19736</v>
      </c>
    </row>
    <row r="57" spans="2:8" s="5" customFormat="1" ht="36" hidden="1">
      <c r="B57" s="10" t="s">
        <v>263</v>
      </c>
      <c r="C57" s="11" t="s">
        <v>14</v>
      </c>
      <c r="D57" s="64" t="s">
        <v>288</v>
      </c>
      <c r="E57" s="11" t="s">
        <v>50</v>
      </c>
      <c r="F57" s="7">
        <v>0</v>
      </c>
      <c r="G57" s="7">
        <v>0</v>
      </c>
      <c r="H57" s="7">
        <f>F57+G57</f>
        <v>0</v>
      </c>
    </row>
    <row r="58" spans="2:8" s="5" customFormat="1" ht="12.75" hidden="1">
      <c r="B58" s="10" t="s">
        <v>234</v>
      </c>
      <c r="C58" s="11" t="s">
        <v>14</v>
      </c>
      <c r="D58" s="64" t="s">
        <v>288</v>
      </c>
      <c r="E58" s="11" t="s">
        <v>235</v>
      </c>
      <c r="F58" s="7">
        <v>0</v>
      </c>
      <c r="G58" s="7">
        <v>0</v>
      </c>
      <c r="H58" s="7">
        <f>F58+G58</f>
        <v>0</v>
      </c>
    </row>
    <row r="59" spans="2:8" s="5" customFormat="1" ht="12.75">
      <c r="B59" s="10" t="s">
        <v>58</v>
      </c>
      <c r="C59" s="11" t="s">
        <v>14</v>
      </c>
      <c r="D59" s="64" t="s">
        <v>288</v>
      </c>
      <c r="E59" s="11" t="s">
        <v>59</v>
      </c>
      <c r="F59" s="7">
        <v>18636</v>
      </c>
      <c r="G59" s="7">
        <v>1100</v>
      </c>
      <c r="H59" s="7">
        <f>F59+G59</f>
        <v>19736</v>
      </c>
    </row>
    <row r="60" spans="2:8" s="5" customFormat="1" ht="24" customHeight="1" hidden="1">
      <c r="B60" s="10" t="s">
        <v>177</v>
      </c>
      <c r="C60" s="11" t="s">
        <v>14</v>
      </c>
      <c r="D60" s="48" t="s">
        <v>165</v>
      </c>
      <c r="E60" s="11"/>
      <c r="F60" s="7">
        <f>F65+F61</f>
        <v>0</v>
      </c>
      <c r="G60" s="7">
        <f>G65+G61</f>
        <v>0</v>
      </c>
      <c r="H60" s="7">
        <f>H65+H61</f>
        <v>0</v>
      </c>
    </row>
    <row r="61" spans="2:8" s="5" customFormat="1" ht="24" customHeight="1" hidden="1">
      <c r="B61" s="10" t="s">
        <v>214</v>
      </c>
      <c r="C61" s="11" t="s">
        <v>14</v>
      </c>
      <c r="D61" s="51" t="s">
        <v>213</v>
      </c>
      <c r="E61" s="11"/>
      <c r="F61" s="7">
        <f>F62</f>
        <v>0</v>
      </c>
      <c r="G61" s="7">
        <f>G62</f>
        <v>0</v>
      </c>
      <c r="H61" s="7">
        <f>H62</f>
        <v>0</v>
      </c>
    </row>
    <row r="62" spans="2:8" s="5" customFormat="1" ht="24" customHeight="1" hidden="1">
      <c r="B62" s="10" t="s">
        <v>175</v>
      </c>
      <c r="C62" s="11" t="s">
        <v>14</v>
      </c>
      <c r="D62" s="51" t="s">
        <v>211</v>
      </c>
      <c r="E62" s="11"/>
      <c r="F62" s="7">
        <f aca="true" t="shared" si="8" ref="F62:H63">F63</f>
        <v>0</v>
      </c>
      <c r="G62" s="7">
        <f t="shared" si="8"/>
        <v>0</v>
      </c>
      <c r="H62" s="7">
        <f t="shared" si="8"/>
        <v>0</v>
      </c>
    </row>
    <row r="63" spans="2:8" s="5" customFormat="1" ht="24" customHeight="1" hidden="1">
      <c r="B63" s="49" t="s">
        <v>55</v>
      </c>
      <c r="C63" s="11" t="s">
        <v>14</v>
      </c>
      <c r="D63" s="51" t="s">
        <v>211</v>
      </c>
      <c r="E63" s="11" t="s">
        <v>47</v>
      </c>
      <c r="F63" s="7">
        <f t="shared" si="8"/>
        <v>0</v>
      </c>
      <c r="G63" s="7">
        <f t="shared" si="8"/>
        <v>0</v>
      </c>
      <c r="H63" s="7">
        <f t="shared" si="8"/>
        <v>0</v>
      </c>
    </row>
    <row r="64" spans="2:8" s="5" customFormat="1" ht="24" customHeight="1" hidden="1">
      <c r="B64" s="49" t="s">
        <v>56</v>
      </c>
      <c r="C64" s="11" t="s">
        <v>14</v>
      </c>
      <c r="D64" s="51" t="s">
        <v>211</v>
      </c>
      <c r="E64" s="11" t="s">
        <v>48</v>
      </c>
      <c r="F64" s="7">
        <v>0</v>
      </c>
      <c r="G64" s="7">
        <v>0</v>
      </c>
      <c r="H64" s="7">
        <f>F64+G64</f>
        <v>0</v>
      </c>
    </row>
    <row r="65" spans="2:8" s="5" customFormat="1" ht="24" customHeight="1" hidden="1">
      <c r="B65" s="10" t="s">
        <v>261</v>
      </c>
      <c r="C65" s="11" t="s">
        <v>14</v>
      </c>
      <c r="D65" s="40" t="s">
        <v>258</v>
      </c>
      <c r="E65" s="11"/>
      <c r="F65" s="7">
        <f>F67</f>
        <v>0</v>
      </c>
      <c r="G65" s="7">
        <f>G67</f>
        <v>0</v>
      </c>
      <c r="H65" s="7">
        <f>H67</f>
        <v>0</v>
      </c>
    </row>
    <row r="66" spans="2:8" s="5" customFormat="1" ht="24" customHeight="1" hidden="1">
      <c r="B66" s="10" t="s">
        <v>262</v>
      </c>
      <c r="C66" s="11" t="s">
        <v>14</v>
      </c>
      <c r="D66" s="51" t="s">
        <v>259</v>
      </c>
      <c r="E66" s="11"/>
      <c r="F66" s="7">
        <f aca="true" t="shared" si="9" ref="F66:H67">F67</f>
        <v>0</v>
      </c>
      <c r="G66" s="7">
        <f t="shared" si="9"/>
        <v>0</v>
      </c>
      <c r="H66" s="7">
        <f t="shared" si="9"/>
        <v>0</v>
      </c>
    </row>
    <row r="67" spans="2:8" s="5" customFormat="1" ht="24" customHeight="1" hidden="1">
      <c r="B67" s="10" t="s">
        <v>55</v>
      </c>
      <c r="C67" s="11" t="s">
        <v>14</v>
      </c>
      <c r="D67" s="51" t="s">
        <v>259</v>
      </c>
      <c r="E67" s="11" t="s">
        <v>47</v>
      </c>
      <c r="F67" s="7">
        <f t="shared" si="9"/>
        <v>0</v>
      </c>
      <c r="G67" s="7">
        <f t="shared" si="9"/>
        <v>0</v>
      </c>
      <c r="H67" s="7">
        <f t="shared" si="9"/>
        <v>0</v>
      </c>
    </row>
    <row r="68" spans="2:8" s="5" customFormat="1" ht="24" customHeight="1" hidden="1">
      <c r="B68" s="10" t="s">
        <v>56</v>
      </c>
      <c r="C68" s="11" t="s">
        <v>14</v>
      </c>
      <c r="D68" s="40" t="s">
        <v>259</v>
      </c>
      <c r="E68" s="11" t="s">
        <v>48</v>
      </c>
      <c r="F68" s="7">
        <v>0</v>
      </c>
      <c r="G68" s="7">
        <v>0</v>
      </c>
      <c r="H68" s="7">
        <f>F68+G68</f>
        <v>0</v>
      </c>
    </row>
    <row r="69" spans="2:8" s="5" customFormat="1" ht="24">
      <c r="B69" s="10" t="s">
        <v>204</v>
      </c>
      <c r="C69" s="11" t="s">
        <v>14</v>
      </c>
      <c r="D69" s="11" t="s">
        <v>122</v>
      </c>
      <c r="E69" s="11"/>
      <c r="F69" s="7">
        <f aca="true" t="shared" si="10" ref="F69:H71">F70</f>
        <v>1000</v>
      </c>
      <c r="G69" s="7">
        <f t="shared" si="10"/>
        <v>0</v>
      </c>
      <c r="H69" s="7">
        <f t="shared" si="10"/>
        <v>1000</v>
      </c>
    </row>
    <row r="70" spans="2:8" s="5" customFormat="1" ht="24">
      <c r="B70" s="10" t="s">
        <v>101</v>
      </c>
      <c r="C70" s="11" t="s">
        <v>14</v>
      </c>
      <c r="D70" s="11" t="s">
        <v>138</v>
      </c>
      <c r="E70" s="11"/>
      <c r="F70" s="7">
        <f t="shared" si="10"/>
        <v>1000</v>
      </c>
      <c r="G70" s="7">
        <f t="shared" si="10"/>
        <v>0</v>
      </c>
      <c r="H70" s="7">
        <f t="shared" si="10"/>
        <v>1000</v>
      </c>
    </row>
    <row r="71" spans="2:8" s="5" customFormat="1" ht="24">
      <c r="B71" s="10" t="s">
        <v>55</v>
      </c>
      <c r="C71" s="11" t="s">
        <v>14</v>
      </c>
      <c r="D71" s="11" t="s">
        <v>138</v>
      </c>
      <c r="E71" s="11" t="s">
        <v>205</v>
      </c>
      <c r="F71" s="7">
        <f t="shared" si="10"/>
        <v>1000</v>
      </c>
      <c r="G71" s="7">
        <f t="shared" si="10"/>
        <v>0</v>
      </c>
      <c r="H71" s="7">
        <f t="shared" si="10"/>
        <v>1000</v>
      </c>
    </row>
    <row r="72" spans="2:8" s="5" customFormat="1" ht="24">
      <c r="B72" s="10" t="s">
        <v>56</v>
      </c>
      <c r="C72" s="11" t="s">
        <v>14</v>
      </c>
      <c r="D72" s="11" t="s">
        <v>138</v>
      </c>
      <c r="E72" s="11" t="s">
        <v>48</v>
      </c>
      <c r="F72" s="7">
        <v>1000</v>
      </c>
      <c r="G72" s="7">
        <v>0</v>
      </c>
      <c r="H72" s="7">
        <f>F72+G72</f>
        <v>1000</v>
      </c>
    </row>
    <row r="73" spans="2:8" s="5" customFormat="1" ht="12.75">
      <c r="B73" s="58" t="s">
        <v>16</v>
      </c>
      <c r="C73" s="11" t="s">
        <v>17</v>
      </c>
      <c r="D73" s="11"/>
      <c r="E73" s="11"/>
      <c r="F73" s="7">
        <f aca="true" t="shared" si="11" ref="F73:H76">F74</f>
        <v>108300</v>
      </c>
      <c r="G73" s="7">
        <f t="shared" si="11"/>
        <v>0</v>
      </c>
      <c r="H73" s="7">
        <f t="shared" si="11"/>
        <v>108300</v>
      </c>
    </row>
    <row r="74" spans="2:8" s="5" customFormat="1" ht="12.75">
      <c r="B74" s="10" t="s">
        <v>18</v>
      </c>
      <c r="C74" s="11" t="s">
        <v>19</v>
      </c>
      <c r="D74" s="11" t="s">
        <v>118</v>
      </c>
      <c r="E74" s="11"/>
      <c r="F74" s="7">
        <f t="shared" si="11"/>
        <v>108300</v>
      </c>
      <c r="G74" s="7">
        <f t="shared" si="11"/>
        <v>0</v>
      </c>
      <c r="H74" s="7">
        <f t="shared" si="11"/>
        <v>108300</v>
      </c>
    </row>
    <row r="75" spans="2:8" s="5" customFormat="1" ht="12.75">
      <c r="B75" s="15" t="s">
        <v>66</v>
      </c>
      <c r="C75" s="16" t="s">
        <v>19</v>
      </c>
      <c r="D75" s="16" t="s">
        <v>118</v>
      </c>
      <c r="E75" s="11"/>
      <c r="F75" s="7">
        <f t="shared" si="11"/>
        <v>108300</v>
      </c>
      <c r="G75" s="7">
        <f t="shared" si="11"/>
        <v>0</v>
      </c>
      <c r="H75" s="7">
        <f t="shared" si="11"/>
        <v>108300</v>
      </c>
    </row>
    <row r="76" spans="2:8" s="5" customFormat="1" ht="12.75">
      <c r="B76" s="15" t="s">
        <v>67</v>
      </c>
      <c r="C76" s="16" t="s">
        <v>19</v>
      </c>
      <c r="D76" s="16" t="s">
        <v>123</v>
      </c>
      <c r="E76" s="11"/>
      <c r="F76" s="7">
        <f t="shared" si="11"/>
        <v>108300</v>
      </c>
      <c r="G76" s="7">
        <f t="shared" si="11"/>
        <v>0</v>
      </c>
      <c r="H76" s="7">
        <f t="shared" si="11"/>
        <v>108300</v>
      </c>
    </row>
    <row r="77" spans="2:8" s="5" customFormat="1" ht="24">
      <c r="B77" s="17" t="s">
        <v>68</v>
      </c>
      <c r="C77" s="16" t="s">
        <v>19</v>
      </c>
      <c r="D77" s="16" t="s">
        <v>123</v>
      </c>
      <c r="E77" s="11"/>
      <c r="F77" s="7">
        <f>F78+F80</f>
        <v>108300</v>
      </c>
      <c r="G77" s="7">
        <f>G78+G80</f>
        <v>0</v>
      </c>
      <c r="H77" s="7">
        <f>H78+H80</f>
        <v>108300</v>
      </c>
    </row>
    <row r="78" spans="2:8" s="5" customFormat="1" ht="48">
      <c r="B78" s="10" t="s">
        <v>57</v>
      </c>
      <c r="C78" s="16" t="s">
        <v>19</v>
      </c>
      <c r="D78" s="16" t="s">
        <v>123</v>
      </c>
      <c r="E78" s="11" t="s">
        <v>45</v>
      </c>
      <c r="F78" s="7">
        <f>F79</f>
        <v>26039.99</v>
      </c>
      <c r="G78" s="7">
        <f>G79</f>
        <v>39059.98</v>
      </c>
      <c r="H78" s="7">
        <f>H79</f>
        <v>65099.97</v>
      </c>
    </row>
    <row r="79" spans="2:8" s="5" customFormat="1" ht="24">
      <c r="B79" s="10" t="s">
        <v>54</v>
      </c>
      <c r="C79" s="16" t="s">
        <v>19</v>
      </c>
      <c r="D79" s="16" t="s">
        <v>123</v>
      </c>
      <c r="E79" s="11" t="s">
        <v>46</v>
      </c>
      <c r="F79" s="7">
        <v>26039.99</v>
      </c>
      <c r="G79" s="7">
        <v>39059.98</v>
      </c>
      <c r="H79" s="7">
        <f>F79+G79</f>
        <v>65099.97</v>
      </c>
    </row>
    <row r="80" spans="2:8" s="5" customFormat="1" ht="24">
      <c r="B80" s="10" t="s">
        <v>153</v>
      </c>
      <c r="C80" s="16" t="s">
        <v>19</v>
      </c>
      <c r="D80" s="16" t="s">
        <v>123</v>
      </c>
      <c r="E80" s="11" t="s">
        <v>47</v>
      </c>
      <c r="F80" s="7">
        <f>F81</f>
        <v>82260.01</v>
      </c>
      <c r="G80" s="7">
        <f>G81</f>
        <v>-39059.98</v>
      </c>
      <c r="H80" s="7">
        <f>H81</f>
        <v>43200.02999999999</v>
      </c>
    </row>
    <row r="81" spans="2:8" s="5" customFormat="1" ht="24">
      <c r="B81" s="10" t="s">
        <v>154</v>
      </c>
      <c r="C81" s="16" t="s">
        <v>19</v>
      </c>
      <c r="D81" s="16" t="s">
        <v>123</v>
      </c>
      <c r="E81" s="11" t="s">
        <v>48</v>
      </c>
      <c r="F81" s="7">
        <v>82260.01</v>
      </c>
      <c r="G81" s="7">
        <v>-39059.98</v>
      </c>
      <c r="H81" s="7">
        <f>F81+G81</f>
        <v>43200.02999999999</v>
      </c>
    </row>
    <row r="82" spans="2:8" s="5" customFormat="1" ht="33" customHeight="1">
      <c r="B82" s="58" t="s">
        <v>20</v>
      </c>
      <c r="C82" s="11" t="s">
        <v>21</v>
      </c>
      <c r="D82" s="11"/>
      <c r="E82" s="11"/>
      <c r="F82" s="7">
        <f>F83+F98</f>
        <v>162000</v>
      </c>
      <c r="G82" s="7">
        <f>G83+G98</f>
        <v>0</v>
      </c>
      <c r="H82" s="7">
        <f>H83+H98</f>
        <v>162000</v>
      </c>
    </row>
    <row r="83" spans="2:8" s="5" customFormat="1" ht="12.75">
      <c r="B83" s="10" t="s">
        <v>84</v>
      </c>
      <c r="C83" s="11" t="s">
        <v>83</v>
      </c>
      <c r="D83" s="12"/>
      <c r="E83" s="11"/>
      <c r="F83" s="7">
        <f aca="true" t="shared" si="12" ref="F83:H84">F84</f>
        <v>152000</v>
      </c>
      <c r="G83" s="7">
        <f t="shared" si="12"/>
        <v>0</v>
      </c>
      <c r="H83" s="7">
        <f t="shared" si="12"/>
        <v>152000</v>
      </c>
    </row>
    <row r="84" spans="2:8" s="5" customFormat="1" ht="36">
      <c r="B84" s="18" t="s">
        <v>181</v>
      </c>
      <c r="C84" s="11" t="s">
        <v>83</v>
      </c>
      <c r="D84" s="11" t="s">
        <v>117</v>
      </c>
      <c r="E84" s="11"/>
      <c r="F84" s="7">
        <f t="shared" si="12"/>
        <v>152000</v>
      </c>
      <c r="G84" s="7">
        <f t="shared" si="12"/>
        <v>0</v>
      </c>
      <c r="H84" s="7">
        <f t="shared" si="12"/>
        <v>152000</v>
      </c>
    </row>
    <row r="85" spans="2:8" s="5" customFormat="1" ht="24">
      <c r="B85" s="18" t="s">
        <v>182</v>
      </c>
      <c r="C85" s="11" t="s">
        <v>83</v>
      </c>
      <c r="D85" s="11" t="s">
        <v>124</v>
      </c>
      <c r="E85" s="47"/>
      <c r="F85" s="7">
        <f>F86+F89+F92+F95</f>
        <v>152000</v>
      </c>
      <c r="G85" s="7">
        <f>G86+G89+G92+G95</f>
        <v>0</v>
      </c>
      <c r="H85" s="7">
        <f>H86+H89+H92+H95</f>
        <v>152000</v>
      </c>
    </row>
    <row r="86" spans="2:8" s="73" customFormat="1" ht="24">
      <c r="B86" s="75" t="s">
        <v>310</v>
      </c>
      <c r="C86" s="71" t="s">
        <v>83</v>
      </c>
      <c r="D86" s="76" t="s">
        <v>302</v>
      </c>
      <c r="E86" s="77"/>
      <c r="F86" s="78">
        <f aca="true" t="shared" si="13" ref="F86:H87">F87</f>
        <v>50000</v>
      </c>
      <c r="G86" s="78">
        <f t="shared" si="13"/>
        <v>0</v>
      </c>
      <c r="H86" s="78">
        <f t="shared" si="13"/>
        <v>50000</v>
      </c>
    </row>
    <row r="87" spans="2:8" s="73" customFormat="1" ht="24">
      <c r="B87" s="79" t="s">
        <v>55</v>
      </c>
      <c r="C87" s="71" t="s">
        <v>83</v>
      </c>
      <c r="D87" s="76" t="s">
        <v>302</v>
      </c>
      <c r="E87" s="80">
        <v>200</v>
      </c>
      <c r="F87" s="72">
        <f t="shared" si="13"/>
        <v>50000</v>
      </c>
      <c r="G87" s="72">
        <f t="shared" si="13"/>
        <v>0</v>
      </c>
      <c r="H87" s="72">
        <f t="shared" si="13"/>
        <v>50000</v>
      </c>
    </row>
    <row r="88" spans="2:8" s="73" customFormat="1" ht="24">
      <c r="B88" s="81" t="s">
        <v>56</v>
      </c>
      <c r="C88" s="71" t="s">
        <v>83</v>
      </c>
      <c r="D88" s="76" t="s">
        <v>302</v>
      </c>
      <c r="E88" s="82" t="s">
        <v>48</v>
      </c>
      <c r="F88" s="72">
        <v>50000</v>
      </c>
      <c r="G88" s="72">
        <v>0</v>
      </c>
      <c r="H88" s="72">
        <f>F88+G88</f>
        <v>50000</v>
      </c>
    </row>
    <row r="89" spans="2:8" s="5" customFormat="1" ht="48">
      <c r="B89" s="20" t="s">
        <v>98</v>
      </c>
      <c r="C89" s="11" t="s">
        <v>83</v>
      </c>
      <c r="D89" s="19" t="s">
        <v>125</v>
      </c>
      <c r="E89" s="21"/>
      <c r="F89" s="7">
        <f aca="true" t="shared" si="14" ref="F89:H90">F90</f>
        <v>100000</v>
      </c>
      <c r="G89" s="7">
        <f t="shared" si="14"/>
        <v>0</v>
      </c>
      <c r="H89" s="7">
        <f t="shared" si="14"/>
        <v>100000</v>
      </c>
    </row>
    <row r="90" spans="2:8" s="5" customFormat="1" ht="12.75">
      <c r="B90" s="20" t="s">
        <v>94</v>
      </c>
      <c r="C90" s="11" t="s">
        <v>83</v>
      </c>
      <c r="D90" s="19" t="s">
        <v>125</v>
      </c>
      <c r="E90" s="21">
        <v>200</v>
      </c>
      <c r="F90" s="7">
        <f t="shared" si="14"/>
        <v>100000</v>
      </c>
      <c r="G90" s="7">
        <f t="shared" si="14"/>
        <v>0</v>
      </c>
      <c r="H90" s="7">
        <f t="shared" si="14"/>
        <v>100000</v>
      </c>
    </row>
    <row r="91" spans="2:8" s="5" customFormat="1" ht="24">
      <c r="B91" s="20" t="s">
        <v>56</v>
      </c>
      <c r="C91" s="11" t="s">
        <v>83</v>
      </c>
      <c r="D91" s="19" t="s">
        <v>125</v>
      </c>
      <c r="E91" s="21">
        <v>240</v>
      </c>
      <c r="F91" s="7">
        <v>100000</v>
      </c>
      <c r="G91" s="7">
        <v>0</v>
      </c>
      <c r="H91" s="7">
        <f>F91+G91</f>
        <v>100000</v>
      </c>
    </row>
    <row r="92" spans="2:8" s="5" customFormat="1" ht="24">
      <c r="B92" s="20" t="s">
        <v>97</v>
      </c>
      <c r="C92" s="11" t="s">
        <v>83</v>
      </c>
      <c r="D92" s="19" t="s">
        <v>126</v>
      </c>
      <c r="E92" s="21"/>
      <c r="F92" s="7">
        <f aca="true" t="shared" si="15" ref="F92:H93">F93</f>
        <v>1000</v>
      </c>
      <c r="G92" s="7">
        <f t="shared" si="15"/>
        <v>0</v>
      </c>
      <c r="H92" s="7">
        <f t="shared" si="15"/>
        <v>1000</v>
      </c>
    </row>
    <row r="93" spans="2:8" s="5" customFormat="1" ht="12.75">
      <c r="B93" s="20" t="s">
        <v>94</v>
      </c>
      <c r="C93" s="11" t="s">
        <v>83</v>
      </c>
      <c r="D93" s="19" t="s">
        <v>126</v>
      </c>
      <c r="E93" s="21">
        <v>200</v>
      </c>
      <c r="F93" s="7">
        <f t="shared" si="15"/>
        <v>1000</v>
      </c>
      <c r="G93" s="7">
        <f t="shared" si="15"/>
        <v>0</v>
      </c>
      <c r="H93" s="7">
        <f t="shared" si="15"/>
        <v>1000</v>
      </c>
    </row>
    <row r="94" spans="2:8" s="5" customFormat="1" ht="24">
      <c r="B94" s="20" t="s">
        <v>56</v>
      </c>
      <c r="C94" s="11" t="s">
        <v>83</v>
      </c>
      <c r="D94" s="19" t="s">
        <v>126</v>
      </c>
      <c r="E94" s="21">
        <v>240</v>
      </c>
      <c r="F94" s="7">
        <v>1000</v>
      </c>
      <c r="G94" s="7">
        <v>0</v>
      </c>
      <c r="H94" s="7">
        <f>F94+G94</f>
        <v>1000</v>
      </c>
    </row>
    <row r="95" spans="2:8" s="5" customFormat="1" ht="36">
      <c r="B95" s="20" t="s">
        <v>96</v>
      </c>
      <c r="C95" s="11" t="s">
        <v>83</v>
      </c>
      <c r="D95" s="19" t="s">
        <v>127</v>
      </c>
      <c r="E95" s="21"/>
      <c r="F95" s="7">
        <f aca="true" t="shared" si="16" ref="F95:H96">F96</f>
        <v>1000</v>
      </c>
      <c r="G95" s="7">
        <f t="shared" si="16"/>
        <v>0</v>
      </c>
      <c r="H95" s="7">
        <f t="shared" si="16"/>
        <v>1000</v>
      </c>
    </row>
    <row r="96" spans="2:8" s="5" customFormat="1" ht="12.75">
      <c r="B96" s="20" t="s">
        <v>94</v>
      </c>
      <c r="C96" s="11" t="s">
        <v>83</v>
      </c>
      <c r="D96" s="19" t="s">
        <v>127</v>
      </c>
      <c r="E96" s="21">
        <v>200</v>
      </c>
      <c r="F96" s="7">
        <f t="shared" si="16"/>
        <v>1000</v>
      </c>
      <c r="G96" s="7">
        <f t="shared" si="16"/>
        <v>0</v>
      </c>
      <c r="H96" s="7">
        <f t="shared" si="16"/>
        <v>1000</v>
      </c>
    </row>
    <row r="97" spans="2:8" s="5" customFormat="1" ht="24">
      <c r="B97" s="20" t="s">
        <v>56</v>
      </c>
      <c r="C97" s="11" t="s">
        <v>83</v>
      </c>
      <c r="D97" s="19" t="s">
        <v>127</v>
      </c>
      <c r="E97" s="21">
        <v>240</v>
      </c>
      <c r="F97" s="7">
        <v>1000</v>
      </c>
      <c r="G97" s="7">
        <v>0</v>
      </c>
      <c r="H97" s="7">
        <f>F97+G97</f>
        <v>1000</v>
      </c>
    </row>
    <row r="98" spans="2:8" s="5" customFormat="1" ht="24">
      <c r="B98" s="20" t="s">
        <v>99</v>
      </c>
      <c r="C98" s="11" t="s">
        <v>93</v>
      </c>
      <c r="D98" s="19"/>
      <c r="E98" s="21"/>
      <c r="F98" s="7">
        <f aca="true" t="shared" si="17" ref="F98:H100">F99</f>
        <v>10000</v>
      </c>
      <c r="G98" s="7">
        <f t="shared" si="17"/>
        <v>0</v>
      </c>
      <c r="H98" s="7">
        <f t="shared" si="17"/>
        <v>10000</v>
      </c>
    </row>
    <row r="99" spans="2:8" s="5" customFormat="1" ht="36">
      <c r="B99" s="20" t="s">
        <v>183</v>
      </c>
      <c r="C99" s="11" t="s">
        <v>93</v>
      </c>
      <c r="D99" s="19" t="s">
        <v>117</v>
      </c>
      <c r="E99" s="21"/>
      <c r="F99" s="7">
        <f t="shared" si="17"/>
        <v>10000</v>
      </c>
      <c r="G99" s="7">
        <f t="shared" si="17"/>
        <v>0</v>
      </c>
      <c r="H99" s="7">
        <f t="shared" si="17"/>
        <v>10000</v>
      </c>
    </row>
    <row r="100" spans="2:8" s="5" customFormat="1" ht="24">
      <c r="B100" s="20" t="s">
        <v>184</v>
      </c>
      <c r="C100" s="11" t="s">
        <v>93</v>
      </c>
      <c r="D100" s="19" t="s">
        <v>124</v>
      </c>
      <c r="E100" s="21"/>
      <c r="F100" s="7">
        <f>F101</f>
        <v>10000</v>
      </c>
      <c r="G100" s="7">
        <f t="shared" si="17"/>
        <v>0</v>
      </c>
      <c r="H100" s="7">
        <f t="shared" si="17"/>
        <v>10000</v>
      </c>
    </row>
    <row r="101" spans="2:8" s="5" customFormat="1" ht="36">
      <c r="B101" s="20" t="s">
        <v>95</v>
      </c>
      <c r="C101" s="11" t="s">
        <v>93</v>
      </c>
      <c r="D101" s="19" t="s">
        <v>128</v>
      </c>
      <c r="E101" s="21"/>
      <c r="F101" s="7">
        <f aca="true" t="shared" si="18" ref="F101:H102">F102</f>
        <v>10000</v>
      </c>
      <c r="G101" s="7">
        <f t="shared" si="18"/>
        <v>0</v>
      </c>
      <c r="H101" s="7">
        <f t="shared" si="18"/>
        <v>10000</v>
      </c>
    </row>
    <row r="102" spans="2:8" s="5" customFormat="1" ht="12.75">
      <c r="B102" s="20" t="s">
        <v>94</v>
      </c>
      <c r="C102" s="11" t="s">
        <v>93</v>
      </c>
      <c r="D102" s="19" t="s">
        <v>128</v>
      </c>
      <c r="E102" s="21">
        <v>200</v>
      </c>
      <c r="F102" s="7">
        <f t="shared" si="18"/>
        <v>10000</v>
      </c>
      <c r="G102" s="7">
        <f t="shared" si="18"/>
        <v>0</v>
      </c>
      <c r="H102" s="7">
        <f t="shared" si="18"/>
        <v>10000</v>
      </c>
    </row>
    <row r="103" spans="2:8" s="5" customFormat="1" ht="24">
      <c r="B103" s="20" t="s">
        <v>56</v>
      </c>
      <c r="C103" s="11" t="s">
        <v>93</v>
      </c>
      <c r="D103" s="19" t="s">
        <v>128</v>
      </c>
      <c r="E103" s="21">
        <v>240</v>
      </c>
      <c r="F103" s="7">
        <v>10000</v>
      </c>
      <c r="G103" s="7">
        <v>0</v>
      </c>
      <c r="H103" s="7">
        <f>F103+G103</f>
        <v>10000</v>
      </c>
    </row>
    <row r="104" spans="2:8" s="5" customFormat="1" ht="12.75">
      <c r="B104" s="58" t="s">
        <v>22</v>
      </c>
      <c r="C104" s="11" t="s">
        <v>23</v>
      </c>
      <c r="D104" s="12"/>
      <c r="E104" s="11"/>
      <c r="F104" s="7">
        <f>F105+F119</f>
        <v>2509115.05</v>
      </c>
      <c r="G104" s="7">
        <f>G105+G119</f>
        <v>2252450.08</v>
      </c>
      <c r="H104" s="7">
        <f>H105+H119</f>
        <v>4761565.13</v>
      </c>
    </row>
    <row r="105" spans="2:8" s="5" customFormat="1" ht="12.75">
      <c r="B105" s="58" t="s">
        <v>90</v>
      </c>
      <c r="C105" s="11" t="s">
        <v>87</v>
      </c>
      <c r="D105" s="12"/>
      <c r="E105" s="11"/>
      <c r="F105" s="7">
        <f aca="true" t="shared" si="19" ref="F105:H107">F106</f>
        <v>1959115.05</v>
      </c>
      <c r="G105" s="7">
        <f t="shared" si="19"/>
        <v>2133078.08</v>
      </c>
      <c r="H105" s="7">
        <f t="shared" si="19"/>
        <v>4092193.13</v>
      </c>
    </row>
    <row r="106" spans="2:8" s="5" customFormat="1" ht="24">
      <c r="B106" s="10" t="s">
        <v>185</v>
      </c>
      <c r="C106" s="11" t="s">
        <v>91</v>
      </c>
      <c r="D106" s="11" t="s">
        <v>120</v>
      </c>
      <c r="E106" s="11"/>
      <c r="F106" s="7">
        <f t="shared" si="19"/>
        <v>1959115.05</v>
      </c>
      <c r="G106" s="7">
        <f t="shared" si="19"/>
        <v>2133078.08</v>
      </c>
      <c r="H106" s="7">
        <f t="shared" si="19"/>
        <v>4092193.13</v>
      </c>
    </row>
    <row r="107" spans="2:8" s="5" customFormat="1" ht="24">
      <c r="B107" s="10" t="s">
        <v>186</v>
      </c>
      <c r="C107" s="11" t="s">
        <v>87</v>
      </c>
      <c r="D107" s="11" t="s">
        <v>145</v>
      </c>
      <c r="E107" s="11"/>
      <c r="F107" s="7">
        <f t="shared" si="19"/>
        <v>1959115.05</v>
      </c>
      <c r="G107" s="7">
        <f t="shared" si="19"/>
        <v>2133078.08</v>
      </c>
      <c r="H107" s="7">
        <f t="shared" si="19"/>
        <v>4092193.13</v>
      </c>
    </row>
    <row r="108" spans="2:8" s="5" customFormat="1" ht="12.75">
      <c r="B108" s="10" t="s">
        <v>187</v>
      </c>
      <c r="C108" s="11" t="s">
        <v>87</v>
      </c>
      <c r="D108" s="11" t="s">
        <v>139</v>
      </c>
      <c r="E108" s="11"/>
      <c r="F108" s="7">
        <f>F109+F111</f>
        <v>1959115.05</v>
      </c>
      <c r="G108" s="7">
        <f>G109+G111</f>
        <v>2133078.08</v>
      </c>
      <c r="H108" s="7">
        <f>H109+H111</f>
        <v>4092193.13</v>
      </c>
    </row>
    <row r="109" spans="2:8" s="5" customFormat="1" ht="24">
      <c r="B109" s="10" t="s">
        <v>55</v>
      </c>
      <c r="C109" s="11" t="s">
        <v>87</v>
      </c>
      <c r="D109" s="11" t="s">
        <v>144</v>
      </c>
      <c r="E109" s="11" t="s">
        <v>47</v>
      </c>
      <c r="F109" s="7">
        <f>F110</f>
        <v>1959115.05</v>
      </c>
      <c r="G109" s="7">
        <f>G110</f>
        <v>1283078.08</v>
      </c>
      <c r="H109" s="7">
        <f>H110</f>
        <v>3242193.13</v>
      </c>
    </row>
    <row r="110" spans="2:8" s="5" customFormat="1" ht="24">
      <c r="B110" s="10" t="s">
        <v>56</v>
      </c>
      <c r="C110" s="11" t="s">
        <v>87</v>
      </c>
      <c r="D110" s="11" t="s">
        <v>144</v>
      </c>
      <c r="E110" s="11" t="s">
        <v>48</v>
      </c>
      <c r="F110" s="7">
        <v>1959115.05</v>
      </c>
      <c r="G110" s="7">
        <v>1283078.08</v>
      </c>
      <c r="H110" s="7">
        <f>F110+G110</f>
        <v>3242193.13</v>
      </c>
    </row>
    <row r="111" spans="2:8" s="5" customFormat="1" ht="36">
      <c r="B111" s="10" t="s">
        <v>212</v>
      </c>
      <c r="C111" s="11" t="s">
        <v>87</v>
      </c>
      <c r="D111" s="11" t="s">
        <v>140</v>
      </c>
      <c r="E111" s="11"/>
      <c r="F111" s="7">
        <f aca="true" t="shared" si="20" ref="F111:H112">F112</f>
        <v>0</v>
      </c>
      <c r="G111" s="7">
        <f t="shared" si="20"/>
        <v>850000</v>
      </c>
      <c r="H111" s="7">
        <f t="shared" si="20"/>
        <v>850000</v>
      </c>
    </row>
    <row r="112" spans="2:8" s="5" customFormat="1" ht="24">
      <c r="B112" s="10" t="s">
        <v>55</v>
      </c>
      <c r="C112" s="11" t="s">
        <v>87</v>
      </c>
      <c r="D112" s="11" t="s">
        <v>140</v>
      </c>
      <c r="E112" s="11" t="s">
        <v>47</v>
      </c>
      <c r="F112" s="7">
        <f t="shared" si="20"/>
        <v>0</v>
      </c>
      <c r="G112" s="7">
        <f t="shared" si="20"/>
        <v>850000</v>
      </c>
      <c r="H112" s="7">
        <f t="shared" si="20"/>
        <v>850000</v>
      </c>
    </row>
    <row r="113" spans="2:8" s="5" customFormat="1" ht="24">
      <c r="B113" s="10" t="s">
        <v>56</v>
      </c>
      <c r="C113" s="11" t="s">
        <v>87</v>
      </c>
      <c r="D113" s="11" t="s">
        <v>140</v>
      </c>
      <c r="E113" s="11" t="s">
        <v>48</v>
      </c>
      <c r="F113" s="7"/>
      <c r="G113" s="7">
        <v>850000</v>
      </c>
      <c r="H113" s="7">
        <f>F113+G113</f>
        <v>850000</v>
      </c>
    </row>
    <row r="114" spans="2:8" s="5" customFormat="1" ht="24" hidden="1">
      <c r="B114" s="10" t="s">
        <v>188</v>
      </c>
      <c r="C114" s="11" t="s">
        <v>87</v>
      </c>
      <c r="D114" s="11" t="s">
        <v>165</v>
      </c>
      <c r="E114" s="11" t="s">
        <v>155</v>
      </c>
      <c r="F114" s="7">
        <f aca="true" t="shared" si="21" ref="F114:H115">F115</f>
        <v>0</v>
      </c>
      <c r="G114" s="7">
        <f t="shared" si="21"/>
        <v>0</v>
      </c>
      <c r="H114" s="7">
        <f t="shared" si="21"/>
        <v>0</v>
      </c>
    </row>
    <row r="115" spans="2:8" s="5" customFormat="1" ht="36" hidden="1">
      <c r="B115" s="10" t="s">
        <v>214</v>
      </c>
      <c r="C115" s="11" t="s">
        <v>87</v>
      </c>
      <c r="D115" s="11" t="s">
        <v>213</v>
      </c>
      <c r="E115" s="11" t="s">
        <v>155</v>
      </c>
      <c r="F115" s="7">
        <f t="shared" si="21"/>
        <v>0</v>
      </c>
      <c r="G115" s="7">
        <f t="shared" si="21"/>
        <v>0</v>
      </c>
      <c r="H115" s="7">
        <f t="shared" si="21"/>
        <v>0</v>
      </c>
    </row>
    <row r="116" spans="2:8" s="5" customFormat="1" ht="36" hidden="1">
      <c r="B116" s="10" t="s">
        <v>215</v>
      </c>
      <c r="C116" s="11" t="s">
        <v>87</v>
      </c>
      <c r="D116" s="11" t="s">
        <v>211</v>
      </c>
      <c r="E116" s="11" t="s">
        <v>155</v>
      </c>
      <c r="F116" s="7">
        <f>F118</f>
        <v>0</v>
      </c>
      <c r="G116" s="7">
        <f>G118</f>
        <v>0</v>
      </c>
      <c r="H116" s="7">
        <f>H118</f>
        <v>0</v>
      </c>
    </row>
    <row r="117" spans="2:8" s="5" customFormat="1" ht="24" hidden="1">
      <c r="B117" s="10" t="s">
        <v>173</v>
      </c>
      <c r="C117" s="11" t="s">
        <v>87</v>
      </c>
      <c r="D117" s="11" t="s">
        <v>211</v>
      </c>
      <c r="E117" s="11" t="s">
        <v>47</v>
      </c>
      <c r="F117" s="7">
        <f>F118</f>
        <v>0</v>
      </c>
      <c r="G117" s="7">
        <f>G118</f>
        <v>0</v>
      </c>
      <c r="H117" s="7">
        <f>H118</f>
        <v>0</v>
      </c>
    </row>
    <row r="118" spans="2:8" s="5" customFormat="1" ht="24" hidden="1">
      <c r="B118" s="10" t="s">
        <v>56</v>
      </c>
      <c r="C118" s="11" t="s">
        <v>87</v>
      </c>
      <c r="D118" s="11" t="s">
        <v>211</v>
      </c>
      <c r="E118" s="11" t="s">
        <v>48</v>
      </c>
      <c r="F118" s="7">
        <v>0</v>
      </c>
      <c r="G118" s="7">
        <v>0</v>
      </c>
      <c r="H118" s="7">
        <f>F118+G118</f>
        <v>0</v>
      </c>
    </row>
    <row r="119" spans="2:8" s="5" customFormat="1" ht="24">
      <c r="B119" s="58" t="s">
        <v>99</v>
      </c>
      <c r="C119" s="11" t="s">
        <v>24</v>
      </c>
      <c r="D119" s="11"/>
      <c r="E119" s="11"/>
      <c r="F119" s="7">
        <f>F124+F120+F144</f>
        <v>550000</v>
      </c>
      <c r="G119" s="7">
        <f>G124+G120+G144</f>
        <v>119372</v>
      </c>
      <c r="H119" s="7">
        <f>H124+H120+H144</f>
        <v>669372</v>
      </c>
    </row>
    <row r="120" spans="2:8" s="5" customFormat="1" ht="24" hidden="1">
      <c r="B120" s="61" t="s">
        <v>265</v>
      </c>
      <c r="C120" s="11" t="s">
        <v>24</v>
      </c>
      <c r="D120" s="11" t="s">
        <v>227</v>
      </c>
      <c r="E120" s="11"/>
      <c r="F120" s="7">
        <f>F121</f>
        <v>0</v>
      </c>
      <c r="G120" s="7">
        <f aca="true" t="shared" si="22" ref="G120:H122">G121</f>
        <v>0</v>
      </c>
      <c r="H120" s="7">
        <f t="shared" si="22"/>
        <v>0</v>
      </c>
    </row>
    <row r="121" spans="2:8" s="5" customFormat="1" ht="24" hidden="1">
      <c r="B121" s="61" t="s">
        <v>266</v>
      </c>
      <c r="C121" s="11" t="s">
        <v>24</v>
      </c>
      <c r="D121" s="11" t="s">
        <v>268</v>
      </c>
      <c r="E121" s="11"/>
      <c r="F121" s="7">
        <f>F122</f>
        <v>0</v>
      </c>
      <c r="G121" s="7">
        <f t="shared" si="22"/>
        <v>0</v>
      </c>
      <c r="H121" s="7">
        <f t="shared" si="22"/>
        <v>0</v>
      </c>
    </row>
    <row r="122" spans="2:8" s="5" customFormat="1" ht="24" hidden="1">
      <c r="B122" s="61" t="s">
        <v>209</v>
      </c>
      <c r="C122" s="11" t="s">
        <v>24</v>
      </c>
      <c r="D122" s="11" t="s">
        <v>268</v>
      </c>
      <c r="E122" s="11" t="s">
        <v>47</v>
      </c>
      <c r="F122" s="7">
        <f>F123</f>
        <v>0</v>
      </c>
      <c r="G122" s="7">
        <f t="shared" si="22"/>
        <v>0</v>
      </c>
      <c r="H122" s="7">
        <f t="shared" si="22"/>
        <v>0</v>
      </c>
    </row>
    <row r="123" spans="2:8" s="5" customFormat="1" ht="24" hidden="1">
      <c r="B123" s="61" t="s">
        <v>267</v>
      </c>
      <c r="C123" s="11" t="s">
        <v>24</v>
      </c>
      <c r="D123" s="11" t="s">
        <v>268</v>
      </c>
      <c r="E123" s="11" t="s">
        <v>48</v>
      </c>
      <c r="F123" s="7">
        <v>0</v>
      </c>
      <c r="G123" s="7">
        <v>0</v>
      </c>
      <c r="H123" s="7">
        <f>F123+G123</f>
        <v>0</v>
      </c>
    </row>
    <row r="124" spans="2:8" s="5" customFormat="1" ht="24">
      <c r="B124" s="20" t="s">
        <v>189</v>
      </c>
      <c r="C124" s="11" t="s">
        <v>24</v>
      </c>
      <c r="D124" s="11" t="s">
        <v>116</v>
      </c>
      <c r="E124" s="11"/>
      <c r="F124" s="7">
        <f>F125</f>
        <v>550000</v>
      </c>
      <c r="G124" s="7">
        <f>G125</f>
        <v>119372</v>
      </c>
      <c r="H124" s="7">
        <f>H125</f>
        <v>669372</v>
      </c>
    </row>
    <row r="125" spans="2:8" s="5" customFormat="1" ht="24">
      <c r="B125" s="31" t="s">
        <v>189</v>
      </c>
      <c r="C125" s="32" t="s">
        <v>24</v>
      </c>
      <c r="D125" s="32" t="s">
        <v>116</v>
      </c>
      <c r="E125" s="32"/>
      <c r="F125" s="41">
        <f>F129+F132+F126</f>
        <v>550000</v>
      </c>
      <c r="G125" s="41">
        <f>G129+G132+G126</f>
        <v>119372</v>
      </c>
      <c r="H125" s="41">
        <f>H129+H132+H126</f>
        <v>669372</v>
      </c>
    </row>
    <row r="126" spans="2:8" s="5" customFormat="1" ht="36">
      <c r="B126" s="31" t="s">
        <v>313</v>
      </c>
      <c r="C126" s="32" t="s">
        <v>24</v>
      </c>
      <c r="D126" s="32" t="s">
        <v>312</v>
      </c>
      <c r="E126" s="32"/>
      <c r="F126" s="41">
        <f>F127</f>
        <v>0</v>
      </c>
      <c r="G126" s="41">
        <f aca="true" t="shared" si="23" ref="F126:H127">G127</f>
        <v>207000</v>
      </c>
      <c r="H126" s="41">
        <f t="shared" si="23"/>
        <v>207000</v>
      </c>
    </row>
    <row r="127" spans="2:8" s="5" customFormat="1" ht="24">
      <c r="B127" s="31" t="s">
        <v>55</v>
      </c>
      <c r="C127" s="32" t="s">
        <v>24</v>
      </c>
      <c r="D127" s="32" t="s">
        <v>312</v>
      </c>
      <c r="E127" s="32" t="s">
        <v>47</v>
      </c>
      <c r="F127" s="41">
        <f t="shared" si="23"/>
        <v>0</v>
      </c>
      <c r="G127" s="41">
        <f t="shared" si="23"/>
        <v>207000</v>
      </c>
      <c r="H127" s="41">
        <f t="shared" si="23"/>
        <v>207000</v>
      </c>
    </row>
    <row r="128" spans="2:8" s="5" customFormat="1" ht="24">
      <c r="B128" s="31" t="s">
        <v>56</v>
      </c>
      <c r="C128" s="32" t="s">
        <v>24</v>
      </c>
      <c r="D128" s="32" t="s">
        <v>312</v>
      </c>
      <c r="E128" s="32" t="s">
        <v>48</v>
      </c>
      <c r="F128" s="41">
        <v>0</v>
      </c>
      <c r="G128" s="41">
        <v>207000</v>
      </c>
      <c r="H128" s="41">
        <f>F128+G128</f>
        <v>207000</v>
      </c>
    </row>
    <row r="129" spans="2:8" s="5" customFormat="1" ht="84" hidden="1">
      <c r="B129" s="31" t="s">
        <v>249</v>
      </c>
      <c r="C129" s="32" t="s">
        <v>24</v>
      </c>
      <c r="D129" s="32" t="s">
        <v>250</v>
      </c>
      <c r="E129" s="32"/>
      <c r="F129" s="41">
        <f aca="true" t="shared" si="24" ref="F129:H130">F130</f>
        <v>0</v>
      </c>
      <c r="G129" s="41">
        <f t="shared" si="24"/>
        <v>0</v>
      </c>
      <c r="H129" s="41">
        <f t="shared" si="24"/>
        <v>0</v>
      </c>
    </row>
    <row r="130" spans="2:8" s="5" customFormat="1" ht="24" hidden="1">
      <c r="B130" s="31" t="s">
        <v>55</v>
      </c>
      <c r="C130" s="32" t="s">
        <v>24</v>
      </c>
      <c r="D130" s="32" t="s">
        <v>250</v>
      </c>
      <c r="E130" s="32" t="s">
        <v>47</v>
      </c>
      <c r="F130" s="41">
        <f t="shared" si="24"/>
        <v>0</v>
      </c>
      <c r="G130" s="41">
        <f t="shared" si="24"/>
        <v>0</v>
      </c>
      <c r="H130" s="41">
        <f t="shared" si="24"/>
        <v>0</v>
      </c>
    </row>
    <row r="131" spans="2:8" s="5" customFormat="1" ht="24" hidden="1">
      <c r="B131" s="31" t="s">
        <v>56</v>
      </c>
      <c r="C131" s="32" t="s">
        <v>24</v>
      </c>
      <c r="D131" s="32" t="s">
        <v>250</v>
      </c>
      <c r="E131" s="32" t="s">
        <v>48</v>
      </c>
      <c r="F131" s="41">
        <v>0</v>
      </c>
      <c r="G131" s="41">
        <v>0</v>
      </c>
      <c r="H131" s="41">
        <f>F131+G131</f>
        <v>0</v>
      </c>
    </row>
    <row r="132" spans="2:8" s="5" customFormat="1" ht="12.75">
      <c r="B132" s="61" t="s">
        <v>269</v>
      </c>
      <c r="C132" s="32" t="s">
        <v>24</v>
      </c>
      <c r="D132" s="32" t="s">
        <v>149</v>
      </c>
      <c r="E132" s="32"/>
      <c r="F132" s="41">
        <f>F133</f>
        <v>550000</v>
      </c>
      <c r="G132" s="41">
        <f>G133</f>
        <v>-87628</v>
      </c>
      <c r="H132" s="41">
        <f>H133</f>
        <v>462372</v>
      </c>
    </row>
    <row r="133" spans="2:8" s="5" customFormat="1" ht="24">
      <c r="B133" s="61" t="s">
        <v>190</v>
      </c>
      <c r="C133" s="32" t="s">
        <v>24</v>
      </c>
      <c r="D133" s="32" t="s">
        <v>270</v>
      </c>
      <c r="E133" s="32"/>
      <c r="F133" s="41">
        <f>F134+F137+F141</f>
        <v>550000</v>
      </c>
      <c r="G133" s="41">
        <f>G134+G137+G141</f>
        <v>-87628</v>
      </c>
      <c r="H133" s="41">
        <f>H134+H137+H141</f>
        <v>462372</v>
      </c>
    </row>
    <row r="134" spans="2:8" s="5" customFormat="1" ht="192">
      <c r="B134" s="33" t="s">
        <v>152</v>
      </c>
      <c r="C134" s="32" t="s">
        <v>24</v>
      </c>
      <c r="D134" s="32" t="s">
        <v>271</v>
      </c>
      <c r="E134" s="32"/>
      <c r="F134" s="42">
        <f aca="true" t="shared" si="25" ref="F134:H135">F135</f>
        <v>400000</v>
      </c>
      <c r="G134" s="42">
        <f t="shared" si="25"/>
        <v>0</v>
      </c>
      <c r="H134" s="42">
        <f t="shared" si="25"/>
        <v>400000</v>
      </c>
    </row>
    <row r="135" spans="2:8" s="5" customFormat="1" ht="24">
      <c r="B135" s="33" t="s">
        <v>55</v>
      </c>
      <c r="C135" s="32" t="s">
        <v>24</v>
      </c>
      <c r="D135" s="32" t="s">
        <v>271</v>
      </c>
      <c r="E135" s="32" t="s">
        <v>47</v>
      </c>
      <c r="F135" s="42">
        <f t="shared" si="25"/>
        <v>400000</v>
      </c>
      <c r="G135" s="42">
        <f t="shared" si="25"/>
        <v>0</v>
      </c>
      <c r="H135" s="42">
        <f t="shared" si="25"/>
        <v>400000</v>
      </c>
    </row>
    <row r="136" spans="2:8" s="5" customFormat="1" ht="24">
      <c r="B136" s="31" t="s">
        <v>56</v>
      </c>
      <c r="C136" s="32" t="s">
        <v>24</v>
      </c>
      <c r="D136" s="32" t="s">
        <v>271</v>
      </c>
      <c r="E136" s="32" t="s">
        <v>48</v>
      </c>
      <c r="F136" s="41">
        <v>400000</v>
      </c>
      <c r="G136" s="41">
        <v>0</v>
      </c>
      <c r="H136" s="41">
        <f>F136+G136</f>
        <v>400000</v>
      </c>
    </row>
    <row r="137" spans="2:8" s="5" customFormat="1" ht="24">
      <c r="B137" s="22" t="s">
        <v>190</v>
      </c>
      <c r="C137" s="11" t="s">
        <v>24</v>
      </c>
      <c r="D137" s="11" t="s">
        <v>129</v>
      </c>
      <c r="E137" s="11"/>
      <c r="F137" s="7">
        <f aca="true" t="shared" si="26" ref="F137:H139">F138</f>
        <v>150000</v>
      </c>
      <c r="G137" s="7">
        <f t="shared" si="26"/>
        <v>-87628</v>
      </c>
      <c r="H137" s="7">
        <f t="shared" si="26"/>
        <v>62372</v>
      </c>
    </row>
    <row r="138" spans="2:8" s="5" customFormat="1" ht="12.75">
      <c r="B138" s="17" t="s">
        <v>62</v>
      </c>
      <c r="C138" s="11" t="s">
        <v>24</v>
      </c>
      <c r="D138" s="11" t="s">
        <v>129</v>
      </c>
      <c r="E138" s="11"/>
      <c r="F138" s="7">
        <f t="shared" si="26"/>
        <v>150000</v>
      </c>
      <c r="G138" s="7">
        <f t="shared" si="26"/>
        <v>-87628</v>
      </c>
      <c r="H138" s="7">
        <f t="shared" si="26"/>
        <v>62372</v>
      </c>
    </row>
    <row r="139" spans="2:8" s="5" customFormat="1" ht="24">
      <c r="B139" s="18" t="s">
        <v>55</v>
      </c>
      <c r="C139" s="11" t="s">
        <v>24</v>
      </c>
      <c r="D139" s="11" t="s">
        <v>129</v>
      </c>
      <c r="E139" s="11" t="s">
        <v>47</v>
      </c>
      <c r="F139" s="7">
        <f t="shared" si="26"/>
        <v>150000</v>
      </c>
      <c r="G139" s="7">
        <f t="shared" si="26"/>
        <v>-87628</v>
      </c>
      <c r="H139" s="7">
        <f t="shared" si="26"/>
        <v>62372</v>
      </c>
    </row>
    <row r="140" spans="2:8" s="5" customFormat="1" ht="24">
      <c r="B140" s="20" t="s">
        <v>56</v>
      </c>
      <c r="C140" s="11" t="s">
        <v>24</v>
      </c>
      <c r="D140" s="11" t="s">
        <v>129</v>
      </c>
      <c r="E140" s="11" t="s">
        <v>48</v>
      </c>
      <c r="F140" s="7">
        <v>150000</v>
      </c>
      <c r="G140" s="7">
        <v>-87628</v>
      </c>
      <c r="H140" s="7">
        <f>F140+G140</f>
        <v>62372</v>
      </c>
    </row>
    <row r="141" spans="2:8" s="5" customFormat="1" ht="38.25" hidden="1">
      <c r="B141" s="66" t="s">
        <v>289</v>
      </c>
      <c r="C141" s="64" t="s">
        <v>24</v>
      </c>
      <c r="D141" s="67" t="s">
        <v>290</v>
      </c>
      <c r="E141" s="64"/>
      <c r="F141" s="68">
        <f aca="true" t="shared" si="27" ref="F141:H142">F142</f>
        <v>0</v>
      </c>
      <c r="G141" s="68">
        <f t="shared" si="27"/>
        <v>0</v>
      </c>
      <c r="H141" s="68">
        <f t="shared" si="27"/>
        <v>0</v>
      </c>
    </row>
    <row r="142" spans="2:8" s="5" customFormat="1" ht="25.5" hidden="1">
      <c r="B142" s="66" t="s">
        <v>55</v>
      </c>
      <c r="C142" s="64" t="s">
        <v>24</v>
      </c>
      <c r="D142" s="67" t="s">
        <v>290</v>
      </c>
      <c r="E142" s="64" t="s">
        <v>47</v>
      </c>
      <c r="F142" s="68">
        <f t="shared" si="27"/>
        <v>0</v>
      </c>
      <c r="G142" s="68">
        <f t="shared" si="27"/>
        <v>0</v>
      </c>
      <c r="H142" s="68">
        <f t="shared" si="27"/>
        <v>0</v>
      </c>
    </row>
    <row r="143" spans="2:8" s="5" customFormat="1" ht="25.5" hidden="1">
      <c r="B143" s="66" t="s">
        <v>56</v>
      </c>
      <c r="C143" s="64" t="s">
        <v>24</v>
      </c>
      <c r="D143" s="67" t="s">
        <v>290</v>
      </c>
      <c r="E143" s="64" t="s">
        <v>48</v>
      </c>
      <c r="F143" s="68">
        <v>0</v>
      </c>
      <c r="G143" s="7">
        <v>0</v>
      </c>
      <c r="H143" s="7">
        <f>F143+G143</f>
        <v>0</v>
      </c>
    </row>
    <row r="144" spans="2:8" s="5" customFormat="1" ht="24" hidden="1">
      <c r="B144" s="20" t="s">
        <v>260</v>
      </c>
      <c r="C144" s="11" t="s">
        <v>24</v>
      </c>
      <c r="D144" s="11" t="s">
        <v>165</v>
      </c>
      <c r="E144" s="11"/>
      <c r="F144" s="7">
        <f>F145</f>
        <v>0</v>
      </c>
      <c r="G144" s="7">
        <f>G145</f>
        <v>0</v>
      </c>
      <c r="H144" s="7">
        <f>H145</f>
        <v>0</v>
      </c>
    </row>
    <row r="145" spans="2:8" s="5" customFormat="1" ht="36" hidden="1">
      <c r="B145" s="20" t="s">
        <v>214</v>
      </c>
      <c r="C145" s="11" t="s">
        <v>24</v>
      </c>
      <c r="D145" s="11" t="s">
        <v>213</v>
      </c>
      <c r="E145" s="11"/>
      <c r="F145" s="7">
        <f>F147</f>
        <v>0</v>
      </c>
      <c r="G145" s="7">
        <f>G147</f>
        <v>0</v>
      </c>
      <c r="H145" s="7">
        <f>H147</f>
        <v>0</v>
      </c>
    </row>
    <row r="146" spans="2:8" s="5" customFormat="1" ht="36" hidden="1">
      <c r="B146" s="20" t="s">
        <v>215</v>
      </c>
      <c r="C146" s="11" t="s">
        <v>24</v>
      </c>
      <c r="D146" s="11" t="s">
        <v>211</v>
      </c>
      <c r="E146" s="11"/>
      <c r="F146" s="7">
        <f aca="true" t="shared" si="28" ref="F146:H147">F147</f>
        <v>0</v>
      </c>
      <c r="G146" s="7">
        <f t="shared" si="28"/>
        <v>0</v>
      </c>
      <c r="H146" s="7">
        <f t="shared" si="28"/>
        <v>0</v>
      </c>
    </row>
    <row r="147" spans="2:8" s="5" customFormat="1" ht="24" hidden="1">
      <c r="B147" s="20" t="s">
        <v>56</v>
      </c>
      <c r="C147" s="11" t="s">
        <v>24</v>
      </c>
      <c r="D147" s="11" t="s">
        <v>211</v>
      </c>
      <c r="E147" s="11" t="s">
        <v>47</v>
      </c>
      <c r="F147" s="7">
        <f t="shared" si="28"/>
        <v>0</v>
      </c>
      <c r="G147" s="7">
        <f t="shared" si="28"/>
        <v>0</v>
      </c>
      <c r="H147" s="7">
        <f t="shared" si="28"/>
        <v>0</v>
      </c>
    </row>
    <row r="148" spans="2:8" s="5" customFormat="1" ht="24" hidden="1">
      <c r="B148" s="20" t="s">
        <v>56</v>
      </c>
      <c r="C148" s="11" t="s">
        <v>24</v>
      </c>
      <c r="D148" s="11" t="s">
        <v>211</v>
      </c>
      <c r="E148" s="11" t="s">
        <v>48</v>
      </c>
      <c r="F148" s="7">
        <v>0</v>
      </c>
      <c r="G148" s="7">
        <v>0</v>
      </c>
      <c r="H148" s="7">
        <f>F148+G148</f>
        <v>0</v>
      </c>
    </row>
    <row r="149" spans="2:8" s="5" customFormat="1" ht="12.75">
      <c r="B149" s="58" t="s">
        <v>25</v>
      </c>
      <c r="C149" s="11" t="s">
        <v>26</v>
      </c>
      <c r="D149" s="11"/>
      <c r="E149" s="11"/>
      <c r="F149" s="7">
        <f>F150+F162+F200</f>
        <v>23873065.36</v>
      </c>
      <c r="G149" s="7">
        <f>G150+G162+G200</f>
        <v>25515345.11</v>
      </c>
      <c r="H149" s="7">
        <f>H150+H162+H200</f>
        <v>49388410.47</v>
      </c>
    </row>
    <row r="150" spans="2:8" s="5" customFormat="1" ht="12.75">
      <c r="B150" s="58" t="s">
        <v>85</v>
      </c>
      <c r="C150" s="11" t="s">
        <v>86</v>
      </c>
      <c r="D150" s="11"/>
      <c r="E150" s="11"/>
      <c r="F150" s="7">
        <f>F151+F155</f>
        <v>700000</v>
      </c>
      <c r="G150" s="7">
        <f>G151+G155</f>
        <v>-700000</v>
      </c>
      <c r="H150" s="7">
        <f>H151+H155</f>
        <v>0</v>
      </c>
    </row>
    <row r="151" spans="2:8" s="5" customFormat="1" ht="24">
      <c r="B151" s="10" t="s">
        <v>191</v>
      </c>
      <c r="C151" s="11" t="s">
        <v>86</v>
      </c>
      <c r="D151" s="11" t="s">
        <v>146</v>
      </c>
      <c r="E151" s="11"/>
      <c r="F151" s="7">
        <f aca="true" t="shared" si="29" ref="F151:H153">F152</f>
        <v>700000</v>
      </c>
      <c r="G151" s="7">
        <f t="shared" si="29"/>
        <v>-700000</v>
      </c>
      <c r="H151" s="7">
        <f t="shared" si="29"/>
        <v>0</v>
      </c>
    </row>
    <row r="152" spans="2:8" s="5" customFormat="1" ht="72">
      <c r="B152" s="10" t="s">
        <v>100</v>
      </c>
      <c r="C152" s="11" t="s">
        <v>86</v>
      </c>
      <c r="D152" s="11" t="s">
        <v>130</v>
      </c>
      <c r="E152" s="11"/>
      <c r="F152" s="7">
        <f t="shared" si="29"/>
        <v>700000</v>
      </c>
      <c r="G152" s="7">
        <f t="shared" si="29"/>
        <v>-700000</v>
      </c>
      <c r="H152" s="7">
        <f t="shared" si="29"/>
        <v>0</v>
      </c>
    </row>
    <row r="153" spans="2:8" s="5" customFormat="1" ht="24">
      <c r="B153" s="10" t="s">
        <v>55</v>
      </c>
      <c r="C153" s="11" t="s">
        <v>86</v>
      </c>
      <c r="D153" s="11" t="s">
        <v>130</v>
      </c>
      <c r="E153" s="11" t="s">
        <v>47</v>
      </c>
      <c r="F153" s="7">
        <f t="shared" si="29"/>
        <v>700000</v>
      </c>
      <c r="G153" s="7">
        <f t="shared" si="29"/>
        <v>-700000</v>
      </c>
      <c r="H153" s="7">
        <f t="shared" si="29"/>
        <v>0</v>
      </c>
    </row>
    <row r="154" spans="2:8" s="5" customFormat="1" ht="24">
      <c r="B154" s="10" t="s">
        <v>56</v>
      </c>
      <c r="C154" s="11" t="s">
        <v>86</v>
      </c>
      <c r="D154" s="11" t="s">
        <v>130</v>
      </c>
      <c r="E154" s="11" t="s">
        <v>48</v>
      </c>
      <c r="F154" s="7">
        <v>700000</v>
      </c>
      <c r="G154" s="7">
        <v>-700000</v>
      </c>
      <c r="H154" s="7">
        <f>F154+G154</f>
        <v>0</v>
      </c>
    </row>
    <row r="155" spans="2:8" s="5" customFormat="1" ht="24" hidden="1">
      <c r="B155" s="20" t="s">
        <v>260</v>
      </c>
      <c r="C155" s="11" t="s">
        <v>86</v>
      </c>
      <c r="D155" s="11" t="s">
        <v>165</v>
      </c>
      <c r="E155" s="11"/>
      <c r="F155" s="7">
        <f>F156</f>
        <v>0</v>
      </c>
      <c r="G155" s="7">
        <f aca="true" t="shared" si="30" ref="G155:H158">G156</f>
        <v>0</v>
      </c>
      <c r="H155" s="7">
        <f t="shared" si="30"/>
        <v>0</v>
      </c>
    </row>
    <row r="156" spans="2:8" s="5" customFormat="1" ht="36" hidden="1">
      <c r="B156" s="20" t="s">
        <v>214</v>
      </c>
      <c r="C156" s="11" t="s">
        <v>86</v>
      </c>
      <c r="D156" s="11" t="s">
        <v>213</v>
      </c>
      <c r="E156" s="11"/>
      <c r="F156" s="7">
        <f>F157</f>
        <v>0</v>
      </c>
      <c r="G156" s="7">
        <f t="shared" si="30"/>
        <v>0</v>
      </c>
      <c r="H156" s="7">
        <f t="shared" si="30"/>
        <v>0</v>
      </c>
    </row>
    <row r="157" spans="2:8" s="5" customFormat="1" ht="36" hidden="1">
      <c r="B157" s="20" t="s">
        <v>215</v>
      </c>
      <c r="C157" s="11" t="s">
        <v>86</v>
      </c>
      <c r="D157" s="11" t="s">
        <v>211</v>
      </c>
      <c r="E157" s="11"/>
      <c r="F157" s="7">
        <f>F158+F160</f>
        <v>0</v>
      </c>
      <c r="G157" s="7">
        <f>G158+G160</f>
        <v>0</v>
      </c>
      <c r="H157" s="7">
        <f>H158+H160</f>
        <v>0</v>
      </c>
    </row>
    <row r="158" spans="2:8" s="5" customFormat="1" ht="24" hidden="1">
      <c r="B158" s="20" t="s">
        <v>56</v>
      </c>
      <c r="C158" s="11" t="s">
        <v>86</v>
      </c>
      <c r="D158" s="11" t="s">
        <v>211</v>
      </c>
      <c r="E158" s="11" t="s">
        <v>47</v>
      </c>
      <c r="F158" s="7">
        <f>F159</f>
        <v>0</v>
      </c>
      <c r="G158" s="7">
        <f t="shared" si="30"/>
        <v>0</v>
      </c>
      <c r="H158" s="7">
        <f t="shared" si="30"/>
        <v>0</v>
      </c>
    </row>
    <row r="159" spans="2:8" s="5" customFormat="1" ht="24" hidden="1">
      <c r="B159" s="20" t="s">
        <v>56</v>
      </c>
      <c r="C159" s="11" t="s">
        <v>86</v>
      </c>
      <c r="D159" s="11" t="s">
        <v>211</v>
      </c>
      <c r="E159" s="11" t="s">
        <v>48</v>
      </c>
      <c r="F159" s="7">
        <v>0</v>
      </c>
      <c r="G159" s="7">
        <v>0</v>
      </c>
      <c r="H159" s="7">
        <f>F159+G159</f>
        <v>0</v>
      </c>
    </row>
    <row r="160" spans="2:8" s="5" customFormat="1" ht="12.75" hidden="1">
      <c r="B160" s="20" t="s">
        <v>51</v>
      </c>
      <c r="C160" s="11" t="s">
        <v>86</v>
      </c>
      <c r="D160" s="11" t="s">
        <v>211</v>
      </c>
      <c r="E160" s="11" t="s">
        <v>49</v>
      </c>
      <c r="F160" s="7">
        <f>F161</f>
        <v>0</v>
      </c>
      <c r="G160" s="7">
        <f>G161</f>
        <v>0</v>
      </c>
      <c r="H160" s="7">
        <f>H161</f>
        <v>0</v>
      </c>
    </row>
    <row r="161" spans="2:8" s="5" customFormat="1" ht="36" hidden="1">
      <c r="B161" s="20" t="s">
        <v>263</v>
      </c>
      <c r="C161" s="11" t="s">
        <v>86</v>
      </c>
      <c r="D161" s="11" t="s">
        <v>211</v>
      </c>
      <c r="E161" s="11" t="s">
        <v>50</v>
      </c>
      <c r="F161" s="7">
        <v>0</v>
      </c>
      <c r="G161" s="7">
        <v>0</v>
      </c>
      <c r="H161" s="7">
        <f>F161+G161</f>
        <v>0</v>
      </c>
    </row>
    <row r="162" spans="2:8" s="5" customFormat="1" ht="12.75">
      <c r="B162" s="58" t="s">
        <v>88</v>
      </c>
      <c r="C162" s="11" t="s">
        <v>89</v>
      </c>
      <c r="D162" s="11"/>
      <c r="E162" s="11"/>
      <c r="F162" s="7">
        <f>F163+F171+F181</f>
        <v>10792363.64</v>
      </c>
      <c r="G162" s="7">
        <f>G163+G171+G181</f>
        <v>23912462.6</v>
      </c>
      <c r="H162" s="7">
        <f>H163+H171+H181</f>
        <v>34704826.24</v>
      </c>
    </row>
    <row r="163" spans="2:8" s="5" customFormat="1" ht="24">
      <c r="B163" s="10" t="s">
        <v>192</v>
      </c>
      <c r="C163" s="11" t="s">
        <v>89</v>
      </c>
      <c r="D163" s="11" t="s">
        <v>115</v>
      </c>
      <c r="E163" s="11"/>
      <c r="F163" s="7">
        <f aca="true" t="shared" si="31" ref="F163:H166">F164</f>
        <v>900000</v>
      </c>
      <c r="G163" s="7">
        <f t="shared" si="31"/>
        <v>700000</v>
      </c>
      <c r="H163" s="7">
        <f t="shared" si="31"/>
        <v>1600000</v>
      </c>
    </row>
    <row r="164" spans="2:8" s="5" customFormat="1" ht="24">
      <c r="B164" s="10" t="s">
        <v>191</v>
      </c>
      <c r="C164" s="11" t="s">
        <v>89</v>
      </c>
      <c r="D164" s="11" t="s">
        <v>131</v>
      </c>
      <c r="E164" s="11"/>
      <c r="F164" s="7">
        <f>F165+F168</f>
        <v>900000</v>
      </c>
      <c r="G164" s="7">
        <f>G165+G168</f>
        <v>700000</v>
      </c>
      <c r="H164" s="7">
        <f>H165+H168</f>
        <v>1600000</v>
      </c>
    </row>
    <row r="165" spans="2:8" s="5" customFormat="1" ht="48">
      <c r="B165" s="10" t="s">
        <v>92</v>
      </c>
      <c r="C165" s="11" t="s">
        <v>89</v>
      </c>
      <c r="D165" s="11" t="s">
        <v>132</v>
      </c>
      <c r="E165" s="11"/>
      <c r="F165" s="7">
        <f t="shared" si="31"/>
        <v>900000</v>
      </c>
      <c r="G165" s="7">
        <f t="shared" si="31"/>
        <v>700000</v>
      </c>
      <c r="H165" s="7">
        <f t="shared" si="31"/>
        <v>1600000</v>
      </c>
    </row>
    <row r="166" spans="2:8" s="5" customFormat="1" ht="24">
      <c r="B166" s="10" t="s">
        <v>55</v>
      </c>
      <c r="C166" s="11" t="s">
        <v>89</v>
      </c>
      <c r="D166" s="11" t="s">
        <v>132</v>
      </c>
      <c r="E166" s="11" t="s">
        <v>47</v>
      </c>
      <c r="F166" s="7">
        <f t="shared" si="31"/>
        <v>900000</v>
      </c>
      <c r="G166" s="7">
        <f t="shared" si="31"/>
        <v>700000</v>
      </c>
      <c r="H166" s="7">
        <f t="shared" si="31"/>
        <v>1600000</v>
      </c>
    </row>
    <row r="167" spans="2:8" s="5" customFormat="1" ht="24">
      <c r="B167" s="10" t="s">
        <v>56</v>
      </c>
      <c r="C167" s="11" t="s">
        <v>89</v>
      </c>
      <c r="D167" s="11" t="s">
        <v>132</v>
      </c>
      <c r="E167" s="11" t="s">
        <v>48</v>
      </c>
      <c r="F167" s="7">
        <v>900000</v>
      </c>
      <c r="G167" s="7">
        <v>700000</v>
      </c>
      <c r="H167" s="7">
        <f>F167+G167</f>
        <v>1600000</v>
      </c>
    </row>
    <row r="168" spans="2:8" s="5" customFormat="1" ht="24" hidden="1">
      <c r="B168" s="10" t="s">
        <v>251</v>
      </c>
      <c r="C168" s="11" t="s">
        <v>89</v>
      </c>
      <c r="D168" s="11" t="s">
        <v>252</v>
      </c>
      <c r="E168" s="11"/>
      <c r="F168" s="7">
        <f aca="true" t="shared" si="32" ref="F168:H169">F169</f>
        <v>0</v>
      </c>
      <c r="G168" s="7">
        <f t="shared" si="32"/>
        <v>0</v>
      </c>
      <c r="H168" s="7">
        <f t="shared" si="32"/>
        <v>0</v>
      </c>
    </row>
    <row r="169" spans="2:8" s="5" customFormat="1" ht="24" hidden="1">
      <c r="B169" s="10" t="s">
        <v>55</v>
      </c>
      <c r="C169" s="11" t="s">
        <v>89</v>
      </c>
      <c r="D169" s="11" t="s">
        <v>252</v>
      </c>
      <c r="E169" s="11" t="s">
        <v>47</v>
      </c>
      <c r="F169" s="7">
        <f t="shared" si="32"/>
        <v>0</v>
      </c>
      <c r="G169" s="7">
        <f t="shared" si="32"/>
        <v>0</v>
      </c>
      <c r="H169" s="7">
        <f t="shared" si="32"/>
        <v>0</v>
      </c>
    </row>
    <row r="170" spans="2:8" s="5" customFormat="1" ht="24" hidden="1">
      <c r="B170" s="10" t="s">
        <v>56</v>
      </c>
      <c r="C170" s="11" t="s">
        <v>89</v>
      </c>
      <c r="D170" s="11" t="s">
        <v>252</v>
      </c>
      <c r="E170" s="11" t="s">
        <v>48</v>
      </c>
      <c r="F170" s="7">
        <v>0</v>
      </c>
      <c r="G170" s="7">
        <v>0</v>
      </c>
      <c r="H170" s="7">
        <f>F170+G170</f>
        <v>0</v>
      </c>
    </row>
    <row r="171" spans="2:8" s="5" customFormat="1" ht="24">
      <c r="B171" s="10" t="s">
        <v>193</v>
      </c>
      <c r="C171" s="11" t="s">
        <v>89</v>
      </c>
      <c r="D171" s="11" t="s">
        <v>114</v>
      </c>
      <c r="E171" s="11"/>
      <c r="F171" s="7">
        <f>F172</f>
        <v>3708008.22</v>
      </c>
      <c r="G171" s="7">
        <f>G172</f>
        <v>3212462.6</v>
      </c>
      <c r="H171" s="7">
        <f>H172</f>
        <v>6920470.82</v>
      </c>
    </row>
    <row r="172" spans="2:8" s="5" customFormat="1" ht="24">
      <c r="B172" s="10" t="s">
        <v>216</v>
      </c>
      <c r="C172" s="11" t="s">
        <v>89</v>
      </c>
      <c r="D172" s="11" t="s">
        <v>141</v>
      </c>
      <c r="E172" s="11"/>
      <c r="F172" s="7">
        <f>F173+F178</f>
        <v>3708008.22</v>
      </c>
      <c r="G172" s="7">
        <f>G173+G178</f>
        <v>3212462.6</v>
      </c>
      <c r="H172" s="7">
        <f>H173+H178</f>
        <v>6920470.82</v>
      </c>
    </row>
    <row r="173" spans="2:8" s="5" customFormat="1" ht="24">
      <c r="B173" s="10" t="s">
        <v>217</v>
      </c>
      <c r="C173" s="11" t="s">
        <v>89</v>
      </c>
      <c r="D173" s="11" t="s">
        <v>113</v>
      </c>
      <c r="E173" s="11"/>
      <c r="F173" s="7">
        <f>F174+F176</f>
        <v>0</v>
      </c>
      <c r="G173" s="7">
        <f>G174+G176</f>
        <v>4579032.5</v>
      </c>
      <c r="H173" s="7">
        <f>H174+H176</f>
        <v>4579032.5</v>
      </c>
    </row>
    <row r="174" spans="2:8" s="5" customFormat="1" ht="24">
      <c r="B174" s="10" t="s">
        <v>55</v>
      </c>
      <c r="C174" s="11" t="s">
        <v>89</v>
      </c>
      <c r="D174" s="11" t="s">
        <v>113</v>
      </c>
      <c r="E174" s="11" t="s">
        <v>47</v>
      </c>
      <c r="F174" s="7">
        <f>F175</f>
        <v>0</v>
      </c>
      <c r="G174" s="7">
        <f>G175</f>
        <v>4579032.5</v>
      </c>
      <c r="H174" s="7">
        <f>H175</f>
        <v>4579032.5</v>
      </c>
    </row>
    <row r="175" spans="2:8" s="5" customFormat="1" ht="24">
      <c r="B175" s="10" t="s">
        <v>56</v>
      </c>
      <c r="C175" s="11" t="s">
        <v>89</v>
      </c>
      <c r="D175" s="11" t="s">
        <v>113</v>
      </c>
      <c r="E175" s="11" t="s">
        <v>48</v>
      </c>
      <c r="F175" s="7">
        <v>0</v>
      </c>
      <c r="G175" s="7">
        <v>4579032.5</v>
      </c>
      <c r="H175" s="7">
        <f>F175+G175</f>
        <v>4579032.5</v>
      </c>
    </row>
    <row r="176" spans="2:8" s="5" customFormat="1" ht="12.75" hidden="1">
      <c r="B176" s="20" t="s">
        <v>51</v>
      </c>
      <c r="C176" s="11" t="s">
        <v>89</v>
      </c>
      <c r="D176" s="11" t="s">
        <v>113</v>
      </c>
      <c r="E176" s="11" t="s">
        <v>49</v>
      </c>
      <c r="F176" s="7">
        <f>F177</f>
        <v>0</v>
      </c>
      <c r="G176" s="7">
        <f>G177</f>
        <v>0</v>
      </c>
      <c r="H176" s="7">
        <f>H177</f>
        <v>0</v>
      </c>
    </row>
    <row r="177" spans="2:8" s="5" customFormat="1" ht="12.75" hidden="1">
      <c r="B177" s="20" t="s">
        <v>58</v>
      </c>
      <c r="C177" s="11" t="s">
        <v>89</v>
      </c>
      <c r="D177" s="11" t="s">
        <v>113</v>
      </c>
      <c r="E177" s="11" t="s">
        <v>59</v>
      </c>
      <c r="F177" s="7">
        <v>0</v>
      </c>
      <c r="G177" s="7">
        <v>0</v>
      </c>
      <c r="H177" s="7">
        <f>F177+G177</f>
        <v>0</v>
      </c>
    </row>
    <row r="178" spans="2:8" s="5" customFormat="1" ht="96">
      <c r="B178" s="10" t="s">
        <v>274</v>
      </c>
      <c r="C178" s="11" t="s">
        <v>89</v>
      </c>
      <c r="D178" s="11" t="s">
        <v>275</v>
      </c>
      <c r="E178" s="11"/>
      <c r="F178" s="7">
        <f aca="true" t="shared" si="33" ref="F178:H179">F179</f>
        <v>3708008.22</v>
      </c>
      <c r="G178" s="7">
        <f t="shared" si="33"/>
        <v>-1366569.9</v>
      </c>
      <c r="H178" s="7">
        <f t="shared" si="33"/>
        <v>2341438.3200000003</v>
      </c>
    </row>
    <row r="179" spans="2:8" s="5" customFormat="1" ht="24">
      <c r="B179" s="10" t="s">
        <v>55</v>
      </c>
      <c r="C179" s="11" t="s">
        <v>89</v>
      </c>
      <c r="D179" s="11" t="s">
        <v>275</v>
      </c>
      <c r="E179" s="11" t="s">
        <v>47</v>
      </c>
      <c r="F179" s="7">
        <f t="shared" si="33"/>
        <v>3708008.22</v>
      </c>
      <c r="G179" s="7">
        <f t="shared" si="33"/>
        <v>-1366569.9</v>
      </c>
      <c r="H179" s="7">
        <f t="shared" si="33"/>
        <v>2341438.3200000003</v>
      </c>
    </row>
    <row r="180" spans="2:8" s="5" customFormat="1" ht="24">
      <c r="B180" s="10" t="s">
        <v>56</v>
      </c>
      <c r="C180" s="11" t="s">
        <v>89</v>
      </c>
      <c r="D180" s="11" t="s">
        <v>275</v>
      </c>
      <c r="E180" s="11" t="s">
        <v>48</v>
      </c>
      <c r="F180" s="7">
        <v>3708008.22</v>
      </c>
      <c r="G180" s="7">
        <v>-1366569.9</v>
      </c>
      <c r="H180" s="7">
        <f>F180+G180</f>
        <v>2341438.3200000003</v>
      </c>
    </row>
    <row r="181" spans="2:8" s="5" customFormat="1" ht="24">
      <c r="B181" s="10" t="s">
        <v>253</v>
      </c>
      <c r="C181" s="11" t="s">
        <v>89</v>
      </c>
      <c r="D181" s="11" t="s">
        <v>165</v>
      </c>
      <c r="E181" s="11"/>
      <c r="F181" s="7">
        <f>F188+F182+F194</f>
        <v>6184355.42</v>
      </c>
      <c r="G181" s="7">
        <f>G188+G182+G194</f>
        <v>20000000</v>
      </c>
      <c r="H181" s="7">
        <f>H188+H182+H194</f>
        <v>26184355.42</v>
      </c>
    </row>
    <row r="182" spans="2:8" s="5" customFormat="1" ht="36">
      <c r="B182" s="61" t="s">
        <v>214</v>
      </c>
      <c r="C182" s="11" t="s">
        <v>89</v>
      </c>
      <c r="D182" s="11" t="s">
        <v>213</v>
      </c>
      <c r="E182" s="11"/>
      <c r="F182" s="7">
        <f aca="true" t="shared" si="34" ref="F182:H184">F183</f>
        <v>0</v>
      </c>
      <c r="G182" s="7">
        <f t="shared" si="34"/>
        <v>20000000</v>
      </c>
      <c r="H182" s="7">
        <f t="shared" si="34"/>
        <v>20000000</v>
      </c>
    </row>
    <row r="183" spans="2:8" s="5" customFormat="1" ht="36">
      <c r="B183" s="61" t="s">
        <v>215</v>
      </c>
      <c r="C183" s="11" t="s">
        <v>89</v>
      </c>
      <c r="D183" s="11" t="s">
        <v>211</v>
      </c>
      <c r="E183" s="11"/>
      <c r="F183" s="7">
        <f>F184+F186</f>
        <v>0</v>
      </c>
      <c r="G183" s="7">
        <f>G184+G186</f>
        <v>20000000</v>
      </c>
      <c r="H183" s="7">
        <f>H184+H186</f>
        <v>20000000</v>
      </c>
    </row>
    <row r="184" spans="2:8" s="5" customFormat="1" ht="15" customHeight="1" hidden="1">
      <c r="B184" s="61" t="s">
        <v>209</v>
      </c>
      <c r="C184" s="11" t="s">
        <v>89</v>
      </c>
      <c r="D184" s="11" t="s">
        <v>211</v>
      </c>
      <c r="E184" s="11" t="s">
        <v>47</v>
      </c>
      <c r="F184" s="7">
        <f t="shared" si="34"/>
        <v>0</v>
      </c>
      <c r="G184" s="7">
        <f t="shared" si="34"/>
        <v>0</v>
      </c>
      <c r="H184" s="7">
        <f t="shared" si="34"/>
        <v>0</v>
      </c>
    </row>
    <row r="185" spans="2:8" s="5" customFormat="1" ht="24" hidden="1">
      <c r="B185" s="61" t="s">
        <v>56</v>
      </c>
      <c r="C185" s="11" t="s">
        <v>89</v>
      </c>
      <c r="D185" s="11" t="s">
        <v>211</v>
      </c>
      <c r="E185" s="11" t="s">
        <v>48</v>
      </c>
      <c r="F185" s="7">
        <v>0</v>
      </c>
      <c r="G185" s="7">
        <v>0</v>
      </c>
      <c r="H185" s="7">
        <f>F185+G185</f>
        <v>0</v>
      </c>
    </row>
    <row r="186" spans="2:8" s="5" customFormat="1" ht="12.75">
      <c r="B186" s="20" t="s">
        <v>51</v>
      </c>
      <c r="C186" s="11" t="s">
        <v>89</v>
      </c>
      <c r="D186" s="11" t="s">
        <v>211</v>
      </c>
      <c r="E186" s="11" t="s">
        <v>49</v>
      </c>
      <c r="F186" s="7">
        <f>F187</f>
        <v>0</v>
      </c>
      <c r="G186" s="7">
        <f>G187</f>
        <v>20000000</v>
      </c>
      <c r="H186" s="7">
        <f>H187</f>
        <v>20000000</v>
      </c>
    </row>
    <row r="187" spans="2:8" s="5" customFormat="1" ht="36">
      <c r="B187" s="20" t="s">
        <v>263</v>
      </c>
      <c r="C187" s="11" t="s">
        <v>89</v>
      </c>
      <c r="D187" s="11" t="s">
        <v>211</v>
      </c>
      <c r="E187" s="11" t="s">
        <v>50</v>
      </c>
      <c r="F187" s="7">
        <v>0</v>
      </c>
      <c r="G187" s="7">
        <v>20000000</v>
      </c>
      <c r="H187" s="7">
        <f>F187+G187</f>
        <v>20000000</v>
      </c>
    </row>
    <row r="188" spans="2:8" s="5" customFormat="1" ht="24" hidden="1">
      <c r="B188" s="10" t="s">
        <v>254</v>
      </c>
      <c r="C188" s="11" t="s">
        <v>89</v>
      </c>
      <c r="D188" s="11" t="s">
        <v>257</v>
      </c>
      <c r="E188" s="11"/>
      <c r="F188" s="7">
        <f>F189</f>
        <v>0</v>
      </c>
      <c r="G188" s="7">
        <f>G189</f>
        <v>0</v>
      </c>
      <c r="H188" s="7">
        <f>H189</f>
        <v>0</v>
      </c>
    </row>
    <row r="189" spans="2:8" s="5" customFormat="1" ht="24" hidden="1">
      <c r="B189" s="10" t="s">
        <v>255</v>
      </c>
      <c r="C189" s="11" t="s">
        <v>89</v>
      </c>
      <c r="D189" s="11" t="s">
        <v>239</v>
      </c>
      <c r="E189" s="11"/>
      <c r="F189" s="7">
        <f>F190+F192</f>
        <v>0</v>
      </c>
      <c r="G189" s="7">
        <f>G190+G192</f>
        <v>0</v>
      </c>
      <c r="H189" s="7">
        <f>H190+H192</f>
        <v>0</v>
      </c>
    </row>
    <row r="190" spans="2:8" s="5" customFormat="1" ht="24" hidden="1">
      <c r="B190" s="10" t="s">
        <v>55</v>
      </c>
      <c r="C190" s="11" t="s">
        <v>256</v>
      </c>
      <c r="D190" s="11" t="s">
        <v>239</v>
      </c>
      <c r="E190" s="11" t="s">
        <v>47</v>
      </c>
      <c r="F190" s="7">
        <f>F191</f>
        <v>0</v>
      </c>
      <c r="G190" s="7">
        <f>G191</f>
        <v>0</v>
      </c>
      <c r="H190" s="7">
        <f>H191</f>
        <v>0</v>
      </c>
    </row>
    <row r="191" spans="2:8" s="5" customFormat="1" ht="24" hidden="1">
      <c r="B191" s="10" t="s">
        <v>56</v>
      </c>
      <c r="C191" s="11" t="s">
        <v>256</v>
      </c>
      <c r="D191" s="11" t="s">
        <v>239</v>
      </c>
      <c r="E191" s="11" t="s">
        <v>48</v>
      </c>
      <c r="F191" s="7">
        <v>0</v>
      </c>
      <c r="G191" s="7">
        <v>0</v>
      </c>
      <c r="H191" s="7">
        <f>F191+G191</f>
        <v>0</v>
      </c>
    </row>
    <row r="192" spans="2:8" s="5" customFormat="1" ht="12.75" hidden="1">
      <c r="B192" s="20" t="s">
        <v>51</v>
      </c>
      <c r="C192" s="11" t="s">
        <v>256</v>
      </c>
      <c r="D192" s="11" t="s">
        <v>239</v>
      </c>
      <c r="E192" s="11" t="s">
        <v>49</v>
      </c>
      <c r="F192" s="7">
        <f>F193</f>
        <v>0</v>
      </c>
      <c r="G192" s="7">
        <f>G193</f>
        <v>0</v>
      </c>
      <c r="H192" s="7">
        <f>H193</f>
        <v>0</v>
      </c>
    </row>
    <row r="193" spans="2:8" s="5" customFormat="1" ht="36" hidden="1">
      <c r="B193" s="20" t="s">
        <v>263</v>
      </c>
      <c r="C193" s="11" t="s">
        <v>256</v>
      </c>
      <c r="D193" s="11" t="s">
        <v>239</v>
      </c>
      <c r="E193" s="11" t="s">
        <v>50</v>
      </c>
      <c r="F193" s="7">
        <v>0</v>
      </c>
      <c r="G193" s="7">
        <v>0</v>
      </c>
      <c r="H193" s="7">
        <f>F193+G193</f>
        <v>0</v>
      </c>
    </row>
    <row r="194" spans="2:8" s="5" customFormat="1" ht="24">
      <c r="B194" s="20" t="s">
        <v>296</v>
      </c>
      <c r="C194" s="11" t="s">
        <v>256</v>
      </c>
      <c r="D194" s="11" t="s">
        <v>292</v>
      </c>
      <c r="E194" s="11"/>
      <c r="F194" s="7">
        <f>F195</f>
        <v>6184355.42</v>
      </c>
      <c r="G194" s="7">
        <f aca="true" t="shared" si="35" ref="G194:H196">G195</f>
        <v>0</v>
      </c>
      <c r="H194" s="7">
        <f t="shared" si="35"/>
        <v>6184355.42</v>
      </c>
    </row>
    <row r="195" spans="2:8" s="5" customFormat="1" ht="24">
      <c r="B195" s="20" t="s">
        <v>262</v>
      </c>
      <c r="C195" s="11" t="s">
        <v>256</v>
      </c>
      <c r="D195" s="11" t="s">
        <v>293</v>
      </c>
      <c r="E195" s="11"/>
      <c r="F195" s="7">
        <f>F196+F198</f>
        <v>6184355.42</v>
      </c>
      <c r="G195" s="7">
        <f>G196+G198</f>
        <v>0</v>
      </c>
      <c r="H195" s="7">
        <f>H196+H198</f>
        <v>6184355.42</v>
      </c>
    </row>
    <row r="196" spans="2:8" s="5" customFormat="1" ht="24" hidden="1">
      <c r="B196" s="20" t="s">
        <v>297</v>
      </c>
      <c r="C196" s="11" t="s">
        <v>256</v>
      </c>
      <c r="D196" s="11" t="s">
        <v>293</v>
      </c>
      <c r="E196" s="11" t="s">
        <v>294</v>
      </c>
      <c r="F196" s="7">
        <f>F197</f>
        <v>0</v>
      </c>
      <c r="G196" s="7">
        <f t="shared" si="35"/>
        <v>0</v>
      </c>
      <c r="H196" s="7">
        <f t="shared" si="35"/>
        <v>0</v>
      </c>
    </row>
    <row r="197" spans="2:8" s="5" customFormat="1" ht="12.75" hidden="1">
      <c r="B197" s="20" t="s">
        <v>298</v>
      </c>
      <c r="C197" s="11" t="s">
        <v>256</v>
      </c>
      <c r="D197" s="11" t="s">
        <v>293</v>
      </c>
      <c r="E197" s="11" t="s">
        <v>295</v>
      </c>
      <c r="F197" s="7">
        <v>0</v>
      </c>
      <c r="G197" s="7">
        <v>0</v>
      </c>
      <c r="H197" s="7">
        <f>F197+G197</f>
        <v>0</v>
      </c>
    </row>
    <row r="198" spans="2:8" s="5" customFormat="1" ht="12.75">
      <c r="B198" s="20" t="s">
        <v>51</v>
      </c>
      <c r="C198" s="11" t="s">
        <v>256</v>
      </c>
      <c r="D198" s="11" t="s">
        <v>293</v>
      </c>
      <c r="E198" s="11" t="s">
        <v>49</v>
      </c>
      <c r="F198" s="7">
        <f>F199</f>
        <v>6184355.42</v>
      </c>
      <c r="G198" s="7">
        <f>G199</f>
        <v>0</v>
      </c>
      <c r="H198" s="7">
        <f>H199</f>
        <v>6184355.42</v>
      </c>
    </row>
    <row r="199" spans="2:8" s="5" customFormat="1" ht="36">
      <c r="B199" s="20" t="s">
        <v>263</v>
      </c>
      <c r="C199" s="11" t="s">
        <v>256</v>
      </c>
      <c r="D199" s="11" t="s">
        <v>293</v>
      </c>
      <c r="E199" s="11" t="s">
        <v>50</v>
      </c>
      <c r="F199" s="7">
        <v>6184355.42</v>
      </c>
      <c r="G199" s="7">
        <v>0</v>
      </c>
      <c r="H199" s="7">
        <f>F199+G199</f>
        <v>6184355.42</v>
      </c>
    </row>
    <row r="200" spans="2:8" s="5" customFormat="1" ht="12.75">
      <c r="B200" s="58" t="s">
        <v>27</v>
      </c>
      <c r="C200" s="11" t="s">
        <v>28</v>
      </c>
      <c r="D200" s="11"/>
      <c r="E200" s="11"/>
      <c r="F200" s="7">
        <f>F211+F226+F201+F206</f>
        <v>12380701.72</v>
      </c>
      <c r="G200" s="7">
        <f>G211+G226+G201+G206</f>
        <v>2302882.51</v>
      </c>
      <c r="H200" s="7">
        <f>H211+H226+H201+H206</f>
        <v>14683584.23</v>
      </c>
    </row>
    <row r="201" spans="2:8" s="5" customFormat="1" ht="24" hidden="1">
      <c r="B201" s="10" t="s">
        <v>276</v>
      </c>
      <c r="C201" s="11" t="s">
        <v>28</v>
      </c>
      <c r="D201" s="11" t="s">
        <v>227</v>
      </c>
      <c r="E201" s="11"/>
      <c r="F201" s="7">
        <f aca="true" t="shared" si="36" ref="F201:H204">F202</f>
        <v>0</v>
      </c>
      <c r="G201" s="7">
        <f t="shared" si="36"/>
        <v>0</v>
      </c>
      <c r="H201" s="7">
        <f t="shared" si="36"/>
        <v>0</v>
      </c>
    </row>
    <row r="202" spans="2:8" s="5" customFormat="1" ht="60" hidden="1">
      <c r="B202" s="10" t="s">
        <v>277</v>
      </c>
      <c r="C202" s="11" t="s">
        <v>28</v>
      </c>
      <c r="D202" s="11" t="s">
        <v>279</v>
      </c>
      <c r="E202" s="11"/>
      <c r="F202" s="7">
        <f t="shared" si="36"/>
        <v>0</v>
      </c>
      <c r="G202" s="7">
        <f t="shared" si="36"/>
        <v>0</v>
      </c>
      <c r="H202" s="7">
        <f t="shared" si="36"/>
        <v>0</v>
      </c>
    </row>
    <row r="203" spans="2:8" s="5" customFormat="1" ht="24" hidden="1">
      <c r="B203" s="10" t="s">
        <v>278</v>
      </c>
      <c r="C203" s="11" t="s">
        <v>28</v>
      </c>
      <c r="D203" s="11" t="s">
        <v>280</v>
      </c>
      <c r="E203" s="11"/>
      <c r="F203" s="7">
        <f t="shared" si="36"/>
        <v>0</v>
      </c>
      <c r="G203" s="7">
        <f t="shared" si="36"/>
        <v>0</v>
      </c>
      <c r="H203" s="7">
        <f t="shared" si="36"/>
        <v>0</v>
      </c>
    </row>
    <row r="204" spans="2:8" s="5" customFormat="1" ht="24" hidden="1">
      <c r="B204" s="10" t="s">
        <v>55</v>
      </c>
      <c r="C204" s="11" t="s">
        <v>28</v>
      </c>
      <c r="D204" s="11" t="s">
        <v>280</v>
      </c>
      <c r="E204" s="11" t="s">
        <v>47</v>
      </c>
      <c r="F204" s="7">
        <f t="shared" si="36"/>
        <v>0</v>
      </c>
      <c r="G204" s="7">
        <f t="shared" si="36"/>
        <v>0</v>
      </c>
      <c r="H204" s="7">
        <f t="shared" si="36"/>
        <v>0</v>
      </c>
    </row>
    <row r="205" spans="2:8" s="5" customFormat="1" ht="24" hidden="1">
      <c r="B205" s="10" t="s">
        <v>56</v>
      </c>
      <c r="C205" s="11" t="s">
        <v>28</v>
      </c>
      <c r="D205" s="11" t="s">
        <v>280</v>
      </c>
      <c r="E205" s="11" t="s">
        <v>48</v>
      </c>
      <c r="F205" s="7"/>
      <c r="G205" s="7">
        <v>0</v>
      </c>
      <c r="H205" s="7">
        <f>F205+G205</f>
        <v>0</v>
      </c>
    </row>
    <row r="206" spans="2:8" s="73" customFormat="1" ht="25.5">
      <c r="B206" s="69" t="s">
        <v>303</v>
      </c>
      <c r="C206" s="70" t="s">
        <v>28</v>
      </c>
      <c r="D206" s="70" t="s">
        <v>304</v>
      </c>
      <c r="E206" s="71"/>
      <c r="F206" s="72">
        <f>F207</f>
        <v>3942401.92</v>
      </c>
      <c r="G206" s="72">
        <f aca="true" t="shared" si="37" ref="G206:H209">G207</f>
        <v>159557.03</v>
      </c>
      <c r="H206" s="72">
        <f t="shared" si="37"/>
        <v>4101958.9499999997</v>
      </c>
    </row>
    <row r="207" spans="2:8" s="73" customFormat="1" ht="25.5">
      <c r="B207" s="69" t="s">
        <v>305</v>
      </c>
      <c r="C207" s="70" t="s">
        <v>28</v>
      </c>
      <c r="D207" s="70" t="s">
        <v>306</v>
      </c>
      <c r="E207" s="71"/>
      <c r="F207" s="72">
        <f>F208</f>
        <v>3942401.92</v>
      </c>
      <c r="G207" s="72">
        <f t="shared" si="37"/>
        <v>159557.03</v>
      </c>
      <c r="H207" s="72">
        <f t="shared" si="37"/>
        <v>4101958.9499999997</v>
      </c>
    </row>
    <row r="208" spans="2:8" s="73" customFormat="1" ht="25.5">
      <c r="B208" s="74" t="s">
        <v>307</v>
      </c>
      <c r="C208" s="70" t="s">
        <v>308</v>
      </c>
      <c r="D208" s="70" t="s">
        <v>309</v>
      </c>
      <c r="E208" s="71"/>
      <c r="F208" s="72">
        <f>F209</f>
        <v>3942401.92</v>
      </c>
      <c r="G208" s="72">
        <f t="shared" si="37"/>
        <v>159557.03</v>
      </c>
      <c r="H208" s="72">
        <f t="shared" si="37"/>
        <v>4101958.9499999997</v>
      </c>
    </row>
    <row r="209" spans="2:8" s="73" customFormat="1" ht="25.5">
      <c r="B209" s="74" t="s">
        <v>173</v>
      </c>
      <c r="C209" s="70" t="s">
        <v>28</v>
      </c>
      <c r="D209" s="70" t="s">
        <v>309</v>
      </c>
      <c r="E209" s="71" t="s">
        <v>47</v>
      </c>
      <c r="F209" s="72">
        <f>F210</f>
        <v>3942401.92</v>
      </c>
      <c r="G209" s="72">
        <f t="shared" si="37"/>
        <v>159557.03</v>
      </c>
      <c r="H209" s="72">
        <f t="shared" si="37"/>
        <v>4101958.9499999997</v>
      </c>
    </row>
    <row r="210" spans="2:8" s="73" customFormat="1" ht="25.5">
      <c r="B210" s="74" t="s">
        <v>56</v>
      </c>
      <c r="C210" s="70" t="s">
        <v>28</v>
      </c>
      <c r="D210" s="70" t="s">
        <v>309</v>
      </c>
      <c r="E210" s="71" t="s">
        <v>48</v>
      </c>
      <c r="F210" s="72">
        <v>3942401.92</v>
      </c>
      <c r="G210" s="72">
        <v>159557.03</v>
      </c>
      <c r="H210" s="72">
        <f>F210+G210</f>
        <v>4101958.9499999997</v>
      </c>
    </row>
    <row r="211" spans="2:8" s="5" customFormat="1" ht="24">
      <c r="B211" s="10" t="s">
        <v>219</v>
      </c>
      <c r="C211" s="11" t="s">
        <v>28</v>
      </c>
      <c r="D211" s="11" t="s">
        <v>165</v>
      </c>
      <c r="E211" s="11"/>
      <c r="F211" s="7">
        <f>F212+F218+F222</f>
        <v>1481619.11</v>
      </c>
      <c r="G211" s="7">
        <f>G212+G218+G222</f>
        <v>1965524.71</v>
      </c>
      <c r="H211" s="7">
        <f>H212+H218+H222</f>
        <v>3447143.8200000003</v>
      </c>
    </row>
    <row r="212" spans="2:8" s="5" customFormat="1" ht="36">
      <c r="B212" s="10" t="s">
        <v>220</v>
      </c>
      <c r="C212" s="11" t="s">
        <v>28</v>
      </c>
      <c r="D212" s="11" t="s">
        <v>213</v>
      </c>
      <c r="E212" s="11"/>
      <c r="F212" s="7">
        <f>F213</f>
        <v>0</v>
      </c>
      <c r="G212" s="7">
        <f>G213</f>
        <v>1965524.71</v>
      </c>
      <c r="H212" s="7">
        <f>H213</f>
        <v>1965524.71</v>
      </c>
    </row>
    <row r="213" spans="2:8" s="5" customFormat="1" ht="36">
      <c r="B213" s="10" t="s">
        <v>215</v>
      </c>
      <c r="C213" s="11" t="s">
        <v>218</v>
      </c>
      <c r="D213" s="11" t="s">
        <v>211</v>
      </c>
      <c r="E213" s="11"/>
      <c r="F213" s="7">
        <f>F214+F216</f>
        <v>0</v>
      </c>
      <c r="G213" s="7">
        <f>G214+G216</f>
        <v>1965524.71</v>
      </c>
      <c r="H213" s="7">
        <f>H214+H216</f>
        <v>1965524.71</v>
      </c>
    </row>
    <row r="214" spans="2:8" s="5" customFormat="1" ht="24">
      <c r="B214" s="10" t="s">
        <v>55</v>
      </c>
      <c r="C214" s="11" t="s">
        <v>28</v>
      </c>
      <c r="D214" s="11" t="s">
        <v>211</v>
      </c>
      <c r="E214" s="11" t="s">
        <v>47</v>
      </c>
      <c r="F214" s="7">
        <f>F215</f>
        <v>0</v>
      </c>
      <c r="G214" s="7">
        <f>G215</f>
        <v>1346134.32</v>
      </c>
      <c r="H214" s="7">
        <f>H215</f>
        <v>1346134.32</v>
      </c>
    </row>
    <row r="215" spans="2:8" s="5" customFormat="1" ht="24">
      <c r="B215" s="10" t="s">
        <v>56</v>
      </c>
      <c r="C215" s="11" t="s">
        <v>28</v>
      </c>
      <c r="D215" s="11" t="s">
        <v>211</v>
      </c>
      <c r="E215" s="11" t="s">
        <v>48</v>
      </c>
      <c r="F215" s="7">
        <v>0</v>
      </c>
      <c r="G215" s="7">
        <v>1346134.32</v>
      </c>
      <c r="H215" s="7">
        <f>F215+G215</f>
        <v>1346134.32</v>
      </c>
    </row>
    <row r="216" spans="2:8" s="5" customFormat="1" ht="12.75">
      <c r="B216" s="20" t="s">
        <v>51</v>
      </c>
      <c r="C216" s="11" t="s">
        <v>28</v>
      </c>
      <c r="D216" s="11" t="s">
        <v>211</v>
      </c>
      <c r="E216" s="11" t="s">
        <v>49</v>
      </c>
      <c r="F216" s="52">
        <f>F217</f>
        <v>0</v>
      </c>
      <c r="G216" s="52">
        <f>G217</f>
        <v>619390.39</v>
      </c>
      <c r="H216" s="52">
        <f>H217</f>
        <v>619390.39</v>
      </c>
    </row>
    <row r="217" spans="2:8" s="5" customFormat="1" ht="36">
      <c r="B217" s="20" t="s">
        <v>263</v>
      </c>
      <c r="C217" s="11" t="s">
        <v>28</v>
      </c>
      <c r="D217" s="11" t="s">
        <v>211</v>
      </c>
      <c r="E217" s="11" t="s">
        <v>50</v>
      </c>
      <c r="F217" s="52">
        <v>0</v>
      </c>
      <c r="G217" s="52">
        <v>619390.39</v>
      </c>
      <c r="H217" s="52">
        <f>F217+G217</f>
        <v>619390.39</v>
      </c>
    </row>
    <row r="218" spans="2:8" ht="24">
      <c r="B218" s="20" t="s">
        <v>207</v>
      </c>
      <c r="C218" s="11" t="s">
        <v>28</v>
      </c>
      <c r="D218" s="56" t="s">
        <v>264</v>
      </c>
      <c r="E218" s="21"/>
      <c r="F218" s="52">
        <f aca="true" t="shared" si="38" ref="F218:H220">F219</f>
        <v>1481619.11</v>
      </c>
      <c r="G218" s="52">
        <f t="shared" si="38"/>
        <v>0</v>
      </c>
      <c r="H218" s="52">
        <f t="shared" si="38"/>
        <v>1481619.11</v>
      </c>
    </row>
    <row r="219" spans="2:8" ht="24">
      <c r="B219" s="20" t="s">
        <v>208</v>
      </c>
      <c r="C219" s="11" t="s">
        <v>28</v>
      </c>
      <c r="D219" s="56" t="s">
        <v>210</v>
      </c>
      <c r="E219" s="21"/>
      <c r="F219" s="52">
        <f t="shared" si="38"/>
        <v>1481619.11</v>
      </c>
      <c r="G219" s="52">
        <f t="shared" si="38"/>
        <v>0</v>
      </c>
      <c r="H219" s="52">
        <f t="shared" si="38"/>
        <v>1481619.11</v>
      </c>
    </row>
    <row r="220" spans="2:8" ht="24">
      <c r="B220" s="20" t="s">
        <v>209</v>
      </c>
      <c r="C220" s="11" t="s">
        <v>28</v>
      </c>
      <c r="D220" s="56" t="s">
        <v>210</v>
      </c>
      <c r="E220" s="21">
        <v>200</v>
      </c>
      <c r="F220" s="7">
        <f t="shared" si="38"/>
        <v>1481619.11</v>
      </c>
      <c r="G220" s="7">
        <f t="shared" si="38"/>
        <v>0</v>
      </c>
      <c r="H220" s="7">
        <f t="shared" si="38"/>
        <v>1481619.11</v>
      </c>
    </row>
    <row r="221" spans="2:8" ht="24">
      <c r="B221" s="20" t="s">
        <v>56</v>
      </c>
      <c r="C221" s="11" t="s">
        <v>28</v>
      </c>
      <c r="D221" s="56" t="s">
        <v>210</v>
      </c>
      <c r="E221" s="21">
        <v>240</v>
      </c>
      <c r="F221" s="7">
        <v>1481619.11</v>
      </c>
      <c r="G221" s="7">
        <v>0</v>
      </c>
      <c r="H221" s="7">
        <f>F221+G221</f>
        <v>1481619.11</v>
      </c>
    </row>
    <row r="222" spans="2:8" ht="24" hidden="1">
      <c r="B222" s="20" t="s">
        <v>296</v>
      </c>
      <c r="C222" s="11" t="s">
        <v>28</v>
      </c>
      <c r="D222" s="11" t="s">
        <v>292</v>
      </c>
      <c r="E222" s="11"/>
      <c r="F222" s="7">
        <f aca="true" t="shared" si="39" ref="F222:H224">F223</f>
        <v>0</v>
      </c>
      <c r="G222" s="7">
        <f t="shared" si="39"/>
        <v>0</v>
      </c>
      <c r="H222" s="7">
        <f t="shared" si="39"/>
        <v>0</v>
      </c>
    </row>
    <row r="223" spans="2:8" ht="24" hidden="1">
      <c r="B223" s="20" t="s">
        <v>262</v>
      </c>
      <c r="C223" s="11" t="s">
        <v>28</v>
      </c>
      <c r="D223" s="11" t="s">
        <v>293</v>
      </c>
      <c r="E223" s="11"/>
      <c r="F223" s="7">
        <f t="shared" si="39"/>
        <v>0</v>
      </c>
      <c r="G223" s="7">
        <f t="shared" si="39"/>
        <v>0</v>
      </c>
      <c r="H223" s="7">
        <f t="shared" si="39"/>
        <v>0</v>
      </c>
    </row>
    <row r="224" spans="2:8" ht="24" hidden="1">
      <c r="B224" s="20" t="s">
        <v>297</v>
      </c>
      <c r="C224" s="11" t="s">
        <v>28</v>
      </c>
      <c r="D224" s="11" t="s">
        <v>293</v>
      </c>
      <c r="E224" s="11" t="s">
        <v>294</v>
      </c>
      <c r="F224" s="7">
        <f t="shared" si="39"/>
        <v>0</v>
      </c>
      <c r="G224" s="7">
        <f t="shared" si="39"/>
        <v>0</v>
      </c>
      <c r="H224" s="7">
        <f t="shared" si="39"/>
        <v>0</v>
      </c>
    </row>
    <row r="225" spans="2:8" ht="12.75" hidden="1">
      <c r="B225" s="20" t="s">
        <v>298</v>
      </c>
      <c r="C225" s="11" t="s">
        <v>28</v>
      </c>
      <c r="D225" s="11" t="s">
        <v>293</v>
      </c>
      <c r="E225" s="11" t="s">
        <v>295</v>
      </c>
      <c r="F225" s="7">
        <v>0</v>
      </c>
      <c r="G225" s="7">
        <v>0</v>
      </c>
      <c r="H225" s="7">
        <f>F225+G225</f>
        <v>0</v>
      </c>
    </row>
    <row r="226" spans="2:8" s="4" customFormat="1" ht="24">
      <c r="B226" s="10" t="s">
        <v>194</v>
      </c>
      <c r="C226" s="11" t="s">
        <v>28</v>
      </c>
      <c r="D226" s="11" t="s">
        <v>112</v>
      </c>
      <c r="E226" s="11"/>
      <c r="F226" s="7">
        <f>F227</f>
        <v>6956680.69</v>
      </c>
      <c r="G226" s="7">
        <f>G227</f>
        <v>177800.77000000002</v>
      </c>
      <c r="H226" s="7">
        <f>H227</f>
        <v>7134481.460000001</v>
      </c>
    </row>
    <row r="227" spans="2:8" s="4" customFormat="1" ht="12.75">
      <c r="B227" s="10" t="s">
        <v>195</v>
      </c>
      <c r="C227" s="11" t="s">
        <v>28</v>
      </c>
      <c r="D227" s="11" t="s">
        <v>111</v>
      </c>
      <c r="E227" s="11"/>
      <c r="F227" s="7">
        <f>F228+F235++F238+F241</f>
        <v>6956680.69</v>
      </c>
      <c r="G227" s="7">
        <f>G228+G235++G238+G241</f>
        <v>177800.77000000002</v>
      </c>
      <c r="H227" s="7">
        <f>H228+H235++H238+H241</f>
        <v>7134481.460000001</v>
      </c>
    </row>
    <row r="228" spans="2:8" s="4" customFormat="1" ht="12.75">
      <c r="B228" s="10" t="s">
        <v>69</v>
      </c>
      <c r="C228" s="11" t="s">
        <v>28</v>
      </c>
      <c r="D228" s="11" t="s">
        <v>133</v>
      </c>
      <c r="E228" s="11"/>
      <c r="F228" s="7">
        <f>F229+F231</f>
        <v>6069680.69</v>
      </c>
      <c r="G228" s="7">
        <f>G229+G231</f>
        <v>177800.77000000002</v>
      </c>
      <c r="H228" s="7">
        <f>H229+H231</f>
        <v>6247481.460000001</v>
      </c>
    </row>
    <row r="229" spans="2:8" s="4" customFormat="1" ht="24">
      <c r="B229" s="15" t="s">
        <v>55</v>
      </c>
      <c r="C229" s="11" t="s">
        <v>28</v>
      </c>
      <c r="D229" s="11" t="s">
        <v>133</v>
      </c>
      <c r="E229" s="11" t="s">
        <v>47</v>
      </c>
      <c r="F229" s="7">
        <f>F230</f>
        <v>6069680.69</v>
      </c>
      <c r="G229" s="7">
        <f>G230</f>
        <v>-161059.22999999998</v>
      </c>
      <c r="H229" s="7">
        <f>H230</f>
        <v>5908621.460000001</v>
      </c>
    </row>
    <row r="230" spans="2:9" s="4" customFormat="1" ht="24">
      <c r="B230" s="18" t="s">
        <v>56</v>
      </c>
      <c r="C230" s="11" t="s">
        <v>28</v>
      </c>
      <c r="D230" s="11" t="s">
        <v>133</v>
      </c>
      <c r="E230" s="11" t="s">
        <v>48</v>
      </c>
      <c r="F230" s="7">
        <v>6069680.69</v>
      </c>
      <c r="G230" s="7">
        <f>-535437.59+374378.36</f>
        <v>-161059.22999999998</v>
      </c>
      <c r="H230" s="7">
        <f>F230+G230</f>
        <v>5908621.460000001</v>
      </c>
      <c r="I230" s="44"/>
    </row>
    <row r="231" spans="2:8" s="4" customFormat="1" ht="12.75">
      <c r="B231" s="10" t="s">
        <v>51</v>
      </c>
      <c r="C231" s="11" t="s">
        <v>28</v>
      </c>
      <c r="D231" s="11" t="s">
        <v>133</v>
      </c>
      <c r="E231" s="11" t="s">
        <v>49</v>
      </c>
      <c r="F231" s="7">
        <f>F232+F234+F233</f>
        <v>0</v>
      </c>
      <c r="G231" s="7">
        <f>G232+G234+G233</f>
        <v>338860</v>
      </c>
      <c r="H231" s="7">
        <f>H232+H234+H233</f>
        <v>338860</v>
      </c>
    </row>
    <row r="232" spans="2:8" s="4" customFormat="1" ht="24">
      <c r="B232" s="10" t="s">
        <v>53</v>
      </c>
      <c r="C232" s="11" t="s">
        <v>28</v>
      </c>
      <c r="D232" s="11" t="s">
        <v>133</v>
      </c>
      <c r="E232" s="11" t="s">
        <v>50</v>
      </c>
      <c r="F232" s="7">
        <v>0</v>
      </c>
      <c r="G232" s="7">
        <v>338860</v>
      </c>
      <c r="H232" s="7">
        <f>F232+G232</f>
        <v>338860</v>
      </c>
    </row>
    <row r="233" spans="2:8" s="4" customFormat="1" ht="12.75" hidden="1">
      <c r="B233" s="10" t="s">
        <v>299</v>
      </c>
      <c r="C233" s="11" t="s">
        <v>28</v>
      </c>
      <c r="D233" s="11" t="s">
        <v>133</v>
      </c>
      <c r="E233" s="11" t="s">
        <v>235</v>
      </c>
      <c r="F233" s="7">
        <v>0</v>
      </c>
      <c r="G233" s="7">
        <v>0</v>
      </c>
      <c r="H233" s="7">
        <f>F233+G233</f>
        <v>0</v>
      </c>
    </row>
    <row r="234" spans="2:8" s="4" customFormat="1" ht="12.75" hidden="1">
      <c r="B234" s="10" t="s">
        <v>58</v>
      </c>
      <c r="C234" s="11" t="s">
        <v>28</v>
      </c>
      <c r="D234" s="11" t="s">
        <v>133</v>
      </c>
      <c r="E234" s="11" t="s">
        <v>59</v>
      </c>
      <c r="F234" s="7">
        <v>0</v>
      </c>
      <c r="G234" s="7">
        <v>0</v>
      </c>
      <c r="H234" s="7">
        <f>F234+G234</f>
        <v>0</v>
      </c>
    </row>
    <row r="235" spans="2:8" s="4" customFormat="1" ht="12.75">
      <c r="B235" s="10" t="s">
        <v>103</v>
      </c>
      <c r="C235" s="11" t="s">
        <v>28</v>
      </c>
      <c r="D235" s="11" t="s">
        <v>134</v>
      </c>
      <c r="E235" s="11"/>
      <c r="F235" s="7">
        <f aca="true" t="shared" si="40" ref="F235:H236">F236</f>
        <v>500000</v>
      </c>
      <c r="G235" s="7">
        <f t="shared" si="40"/>
        <v>0</v>
      </c>
      <c r="H235" s="7">
        <f t="shared" si="40"/>
        <v>500000</v>
      </c>
    </row>
    <row r="236" spans="2:8" s="4" customFormat="1" ht="24">
      <c r="B236" s="10" t="s">
        <v>55</v>
      </c>
      <c r="C236" s="11" t="s">
        <v>28</v>
      </c>
      <c r="D236" s="11" t="s">
        <v>134</v>
      </c>
      <c r="E236" s="11" t="s">
        <v>47</v>
      </c>
      <c r="F236" s="7">
        <f t="shared" si="40"/>
        <v>500000</v>
      </c>
      <c r="G236" s="7">
        <f t="shared" si="40"/>
        <v>0</v>
      </c>
      <c r="H236" s="7">
        <f t="shared" si="40"/>
        <v>500000</v>
      </c>
    </row>
    <row r="237" spans="2:8" s="4" customFormat="1" ht="24">
      <c r="B237" s="10" t="s">
        <v>56</v>
      </c>
      <c r="C237" s="11" t="s">
        <v>28</v>
      </c>
      <c r="D237" s="11" t="s">
        <v>134</v>
      </c>
      <c r="E237" s="11" t="s">
        <v>48</v>
      </c>
      <c r="F237" s="7">
        <v>500000</v>
      </c>
      <c r="G237" s="7">
        <v>0</v>
      </c>
      <c r="H237" s="7">
        <f>F237+G237</f>
        <v>500000</v>
      </c>
    </row>
    <row r="238" spans="2:8" s="4" customFormat="1" ht="12.75">
      <c r="B238" s="10" t="s">
        <v>102</v>
      </c>
      <c r="C238" s="11" t="s">
        <v>28</v>
      </c>
      <c r="D238" s="11" t="s">
        <v>135</v>
      </c>
      <c r="E238" s="11"/>
      <c r="F238" s="7">
        <f aca="true" t="shared" si="41" ref="F238:H239">F239</f>
        <v>387000</v>
      </c>
      <c r="G238" s="7">
        <f t="shared" si="41"/>
        <v>0</v>
      </c>
      <c r="H238" s="7">
        <f t="shared" si="41"/>
        <v>387000</v>
      </c>
    </row>
    <row r="239" spans="2:8" s="4" customFormat="1" ht="24">
      <c r="B239" s="10" t="s">
        <v>55</v>
      </c>
      <c r="C239" s="11" t="s">
        <v>28</v>
      </c>
      <c r="D239" s="11" t="s">
        <v>135</v>
      </c>
      <c r="E239" s="11" t="s">
        <v>47</v>
      </c>
      <c r="F239" s="7">
        <f t="shared" si="41"/>
        <v>387000</v>
      </c>
      <c r="G239" s="7">
        <f t="shared" si="41"/>
        <v>0</v>
      </c>
      <c r="H239" s="7">
        <f t="shared" si="41"/>
        <v>387000</v>
      </c>
    </row>
    <row r="240" spans="2:8" s="4" customFormat="1" ht="28.5" customHeight="1" hidden="1">
      <c r="B240" s="10" t="s">
        <v>56</v>
      </c>
      <c r="C240" s="11" t="s">
        <v>28</v>
      </c>
      <c r="D240" s="11" t="s">
        <v>135</v>
      </c>
      <c r="E240" s="11" t="s">
        <v>48</v>
      </c>
      <c r="F240" s="7">
        <v>387000</v>
      </c>
      <c r="G240" s="7">
        <v>0</v>
      </c>
      <c r="H240" s="7">
        <f>F240+G240</f>
        <v>387000</v>
      </c>
    </row>
    <row r="241" spans="2:8" s="4" customFormat="1" ht="12.75" hidden="1">
      <c r="B241" s="10" t="s">
        <v>273</v>
      </c>
      <c r="C241" s="11" t="s">
        <v>28</v>
      </c>
      <c r="D241" s="11" t="s">
        <v>272</v>
      </c>
      <c r="E241" s="11"/>
      <c r="F241" s="7">
        <f aca="true" t="shared" si="42" ref="F241:H242">F242</f>
        <v>0</v>
      </c>
      <c r="G241" s="7">
        <f t="shared" si="42"/>
        <v>0</v>
      </c>
      <c r="H241" s="7">
        <f t="shared" si="42"/>
        <v>0</v>
      </c>
    </row>
    <row r="242" spans="2:8" s="4" customFormat="1" ht="24" hidden="1">
      <c r="B242" s="10" t="s">
        <v>55</v>
      </c>
      <c r="C242" s="11" t="s">
        <v>28</v>
      </c>
      <c r="D242" s="11" t="s">
        <v>272</v>
      </c>
      <c r="E242" s="11" t="s">
        <v>47</v>
      </c>
      <c r="F242" s="7">
        <f t="shared" si="42"/>
        <v>0</v>
      </c>
      <c r="G242" s="7">
        <f t="shared" si="42"/>
        <v>0</v>
      </c>
      <c r="H242" s="7">
        <f t="shared" si="42"/>
        <v>0</v>
      </c>
    </row>
    <row r="243" spans="2:8" s="4" customFormat="1" ht="24" hidden="1">
      <c r="B243" s="10" t="s">
        <v>56</v>
      </c>
      <c r="C243" s="11" t="s">
        <v>28</v>
      </c>
      <c r="D243" s="11" t="s">
        <v>272</v>
      </c>
      <c r="E243" s="11" t="s">
        <v>48</v>
      </c>
      <c r="F243" s="7">
        <v>0</v>
      </c>
      <c r="G243" s="7">
        <v>0</v>
      </c>
      <c r="H243" s="7">
        <f>F243+G243</f>
        <v>0</v>
      </c>
    </row>
    <row r="244" spans="2:8" s="4" customFormat="1" ht="12.75">
      <c r="B244" s="58" t="s">
        <v>221</v>
      </c>
      <c r="C244" s="11" t="s">
        <v>222</v>
      </c>
      <c r="D244" s="11"/>
      <c r="E244" s="11"/>
      <c r="F244" s="7">
        <f aca="true" t="shared" si="43" ref="F244:H249">F245</f>
        <v>0</v>
      </c>
      <c r="G244" s="7">
        <f t="shared" si="43"/>
        <v>600000</v>
      </c>
      <c r="H244" s="7">
        <f t="shared" si="43"/>
        <v>600000</v>
      </c>
    </row>
    <row r="245" spans="2:8" s="4" customFormat="1" ht="24">
      <c r="B245" s="58" t="s">
        <v>224</v>
      </c>
      <c r="C245" s="11" t="s">
        <v>223</v>
      </c>
      <c r="D245" s="11"/>
      <c r="E245" s="11"/>
      <c r="F245" s="7">
        <f t="shared" si="43"/>
        <v>0</v>
      </c>
      <c r="G245" s="7">
        <f t="shared" si="43"/>
        <v>600000</v>
      </c>
      <c r="H245" s="7">
        <f t="shared" si="43"/>
        <v>600000</v>
      </c>
    </row>
    <row r="246" spans="2:8" s="4" customFormat="1" ht="24">
      <c r="B246" s="10" t="s">
        <v>225</v>
      </c>
      <c r="C246" s="11" t="s">
        <v>226</v>
      </c>
      <c r="D246" s="11" t="s">
        <v>227</v>
      </c>
      <c r="E246" s="11"/>
      <c r="F246" s="7">
        <f t="shared" si="43"/>
        <v>0</v>
      </c>
      <c r="G246" s="7">
        <f t="shared" si="43"/>
        <v>600000</v>
      </c>
      <c r="H246" s="7">
        <f t="shared" si="43"/>
        <v>600000</v>
      </c>
    </row>
    <row r="247" spans="2:8" s="4" customFormat="1" ht="12.75">
      <c r="B247" s="10" t="s">
        <v>228</v>
      </c>
      <c r="C247" s="11" t="s">
        <v>223</v>
      </c>
      <c r="D247" s="11" t="s">
        <v>229</v>
      </c>
      <c r="E247" s="11"/>
      <c r="F247" s="7">
        <f t="shared" si="43"/>
        <v>0</v>
      </c>
      <c r="G247" s="7">
        <f t="shared" si="43"/>
        <v>600000</v>
      </c>
      <c r="H247" s="7">
        <f t="shared" si="43"/>
        <v>600000</v>
      </c>
    </row>
    <row r="248" spans="2:8" s="4" customFormat="1" ht="12.75">
      <c r="B248" s="10" t="s">
        <v>230</v>
      </c>
      <c r="C248" s="11" t="s">
        <v>223</v>
      </c>
      <c r="D248" s="11" t="s">
        <v>231</v>
      </c>
      <c r="E248" s="11"/>
      <c r="F248" s="7">
        <f t="shared" si="43"/>
        <v>0</v>
      </c>
      <c r="G248" s="7">
        <f t="shared" si="43"/>
        <v>600000</v>
      </c>
      <c r="H248" s="7">
        <f t="shared" si="43"/>
        <v>600000</v>
      </c>
    </row>
    <row r="249" spans="2:8" s="4" customFormat="1" ht="24">
      <c r="B249" s="10" t="s">
        <v>55</v>
      </c>
      <c r="C249" s="11" t="s">
        <v>223</v>
      </c>
      <c r="D249" s="11" t="s">
        <v>231</v>
      </c>
      <c r="E249" s="11" t="s">
        <v>47</v>
      </c>
      <c r="F249" s="7">
        <f t="shared" si="43"/>
        <v>0</v>
      </c>
      <c r="G249" s="7">
        <f t="shared" si="43"/>
        <v>600000</v>
      </c>
      <c r="H249" s="7">
        <f t="shared" si="43"/>
        <v>600000</v>
      </c>
    </row>
    <row r="250" spans="2:8" s="4" customFormat="1" ht="24">
      <c r="B250" s="10" t="s">
        <v>56</v>
      </c>
      <c r="C250" s="11" t="s">
        <v>223</v>
      </c>
      <c r="D250" s="11" t="s">
        <v>231</v>
      </c>
      <c r="E250" s="11" t="s">
        <v>48</v>
      </c>
      <c r="F250" s="7">
        <v>0</v>
      </c>
      <c r="G250" s="7">
        <v>600000</v>
      </c>
      <c r="H250" s="7">
        <f>F250+G250</f>
        <v>600000</v>
      </c>
    </row>
    <row r="251" spans="2:8" ht="12.75">
      <c r="B251" s="58" t="s">
        <v>52</v>
      </c>
      <c r="C251" s="11" t="s">
        <v>29</v>
      </c>
      <c r="D251" s="12"/>
      <c r="E251" s="11"/>
      <c r="F251" s="7">
        <f aca="true" t="shared" si="44" ref="F251:H254">F252</f>
        <v>4337310</v>
      </c>
      <c r="G251" s="7">
        <f t="shared" si="44"/>
        <v>0</v>
      </c>
      <c r="H251" s="7">
        <f t="shared" si="44"/>
        <v>4337310</v>
      </c>
    </row>
    <row r="252" spans="2:8" ht="12.75">
      <c r="B252" s="58" t="s">
        <v>30</v>
      </c>
      <c r="C252" s="11" t="s">
        <v>31</v>
      </c>
      <c r="D252" s="12"/>
      <c r="E252" s="11"/>
      <c r="F252" s="7">
        <f>F253+F262</f>
        <v>4337310</v>
      </c>
      <c r="G252" s="7">
        <f>G253+G262</f>
        <v>0</v>
      </c>
      <c r="H252" s="7">
        <f>H253+H262</f>
        <v>4337310</v>
      </c>
    </row>
    <row r="253" spans="2:8" ht="24">
      <c r="B253" s="10" t="s">
        <v>196</v>
      </c>
      <c r="C253" s="11" t="s">
        <v>31</v>
      </c>
      <c r="D253" s="11" t="s">
        <v>110</v>
      </c>
      <c r="E253" s="23"/>
      <c r="F253" s="7">
        <f t="shared" si="44"/>
        <v>4337310</v>
      </c>
      <c r="G253" s="7">
        <f t="shared" si="44"/>
        <v>0</v>
      </c>
      <c r="H253" s="7">
        <f t="shared" si="44"/>
        <v>4337310</v>
      </c>
    </row>
    <row r="254" spans="2:8" ht="12.75">
      <c r="B254" s="10" t="s">
        <v>74</v>
      </c>
      <c r="C254" s="11" t="s">
        <v>31</v>
      </c>
      <c r="D254" s="11" t="s">
        <v>147</v>
      </c>
      <c r="E254" s="23"/>
      <c r="F254" s="7">
        <f t="shared" si="44"/>
        <v>4337310</v>
      </c>
      <c r="G254" s="7">
        <f t="shared" si="44"/>
        <v>0</v>
      </c>
      <c r="H254" s="7">
        <f t="shared" si="44"/>
        <v>4337310</v>
      </c>
    </row>
    <row r="255" spans="2:8" ht="24">
      <c r="B255" s="10" t="s">
        <v>63</v>
      </c>
      <c r="C255" s="11" t="s">
        <v>169</v>
      </c>
      <c r="D255" s="11" t="s">
        <v>170</v>
      </c>
      <c r="E255" s="23"/>
      <c r="F255" s="7">
        <f>F256+F258+F260</f>
        <v>4337310</v>
      </c>
      <c r="G255" s="7">
        <f>G256+G258+G260</f>
        <v>0</v>
      </c>
      <c r="H255" s="7">
        <f>H256+H258+H260</f>
        <v>4337310</v>
      </c>
    </row>
    <row r="256" spans="2:8" ht="48">
      <c r="B256" s="10" t="s">
        <v>57</v>
      </c>
      <c r="C256" s="11" t="s">
        <v>169</v>
      </c>
      <c r="D256" s="11" t="s">
        <v>170</v>
      </c>
      <c r="E256" s="11" t="s">
        <v>45</v>
      </c>
      <c r="F256" s="7">
        <f>F257</f>
        <v>3062310</v>
      </c>
      <c r="G256" s="7">
        <f>G257</f>
        <v>0</v>
      </c>
      <c r="H256" s="7">
        <f>H257</f>
        <v>3062310</v>
      </c>
    </row>
    <row r="257" spans="2:8" ht="12.75">
      <c r="B257" s="10" t="s">
        <v>171</v>
      </c>
      <c r="C257" s="11" t="s">
        <v>169</v>
      </c>
      <c r="D257" s="11" t="s">
        <v>170</v>
      </c>
      <c r="E257" s="11" t="s">
        <v>172</v>
      </c>
      <c r="F257" s="7">
        <v>3062310</v>
      </c>
      <c r="G257" s="7">
        <v>0</v>
      </c>
      <c r="H257" s="7">
        <f>F257+G257</f>
        <v>3062310</v>
      </c>
    </row>
    <row r="258" spans="2:8" ht="24">
      <c r="B258" s="10" t="s">
        <v>173</v>
      </c>
      <c r="C258" s="11" t="s">
        <v>169</v>
      </c>
      <c r="D258" s="11" t="s">
        <v>170</v>
      </c>
      <c r="E258" s="11" t="s">
        <v>47</v>
      </c>
      <c r="F258" s="7">
        <f>F259</f>
        <v>1270000</v>
      </c>
      <c r="G258" s="7">
        <f>G259</f>
        <v>-5000</v>
      </c>
      <c r="H258" s="7">
        <f>H259</f>
        <v>1265000</v>
      </c>
    </row>
    <row r="259" spans="2:8" ht="24">
      <c r="B259" s="10" t="s">
        <v>56</v>
      </c>
      <c r="C259" s="11" t="s">
        <v>169</v>
      </c>
      <c r="D259" s="11" t="s">
        <v>170</v>
      </c>
      <c r="E259" s="11" t="s">
        <v>48</v>
      </c>
      <c r="F259" s="7">
        <v>1270000</v>
      </c>
      <c r="G259" s="7">
        <v>-5000</v>
      </c>
      <c r="H259" s="7">
        <f>F259+G259</f>
        <v>1265000</v>
      </c>
    </row>
    <row r="260" spans="2:8" ht="12.75">
      <c r="B260" s="15" t="s">
        <v>51</v>
      </c>
      <c r="C260" s="16" t="s">
        <v>31</v>
      </c>
      <c r="D260" s="24" t="s">
        <v>109</v>
      </c>
      <c r="E260" s="16">
        <v>800</v>
      </c>
      <c r="F260" s="7">
        <f>F261</f>
        <v>5000</v>
      </c>
      <c r="G260" s="7">
        <f>G261</f>
        <v>5000</v>
      </c>
      <c r="H260" s="7">
        <f>H261</f>
        <v>10000</v>
      </c>
    </row>
    <row r="261" spans="2:8" ht="12.75">
      <c r="B261" s="18" t="s">
        <v>58</v>
      </c>
      <c r="C261" s="25" t="s">
        <v>31</v>
      </c>
      <c r="D261" s="50" t="s">
        <v>109</v>
      </c>
      <c r="E261" s="25">
        <v>850</v>
      </c>
      <c r="F261" s="7">
        <v>5000</v>
      </c>
      <c r="G261" s="7">
        <v>5000</v>
      </c>
      <c r="H261" s="7">
        <f>F261+G261</f>
        <v>10000</v>
      </c>
    </row>
    <row r="262" spans="2:8" ht="24" hidden="1">
      <c r="B262" s="20" t="s">
        <v>237</v>
      </c>
      <c r="C262" s="21" t="s">
        <v>31</v>
      </c>
      <c r="D262" s="51" t="s">
        <v>165</v>
      </c>
      <c r="E262" s="21"/>
      <c r="F262" s="7">
        <f>F263+F267+F272</f>
        <v>0</v>
      </c>
      <c r="G262" s="7">
        <f>G263+G267+G272</f>
        <v>0</v>
      </c>
      <c r="H262" s="7">
        <f>H263+H267+H272</f>
        <v>0</v>
      </c>
    </row>
    <row r="263" spans="2:8" ht="36" hidden="1">
      <c r="B263" s="20" t="s">
        <v>238</v>
      </c>
      <c r="C263" s="21" t="s">
        <v>236</v>
      </c>
      <c r="D263" s="51" t="s">
        <v>213</v>
      </c>
      <c r="E263" s="21"/>
      <c r="F263" s="7">
        <f aca="true" t="shared" si="45" ref="F263:H265">F264</f>
        <v>0</v>
      </c>
      <c r="G263" s="7">
        <f t="shared" si="45"/>
        <v>0</v>
      </c>
      <c r="H263" s="7">
        <f t="shared" si="45"/>
        <v>0</v>
      </c>
    </row>
    <row r="264" spans="2:8" ht="36" hidden="1">
      <c r="B264" s="20" t="s">
        <v>215</v>
      </c>
      <c r="C264" s="21" t="s">
        <v>31</v>
      </c>
      <c r="D264" s="51" t="s">
        <v>211</v>
      </c>
      <c r="E264" s="21"/>
      <c r="F264" s="7">
        <f t="shared" si="45"/>
        <v>0</v>
      </c>
      <c r="G264" s="7">
        <f t="shared" si="45"/>
        <v>0</v>
      </c>
      <c r="H264" s="7">
        <f t="shared" si="45"/>
        <v>0</v>
      </c>
    </row>
    <row r="265" spans="2:8" ht="24" hidden="1">
      <c r="B265" s="20" t="s">
        <v>173</v>
      </c>
      <c r="C265" s="21" t="s">
        <v>31</v>
      </c>
      <c r="D265" s="51" t="s">
        <v>211</v>
      </c>
      <c r="E265" s="21">
        <v>200</v>
      </c>
      <c r="F265" s="7">
        <f t="shared" si="45"/>
        <v>0</v>
      </c>
      <c r="G265" s="7">
        <f t="shared" si="45"/>
        <v>0</v>
      </c>
      <c r="H265" s="7">
        <f t="shared" si="45"/>
        <v>0</v>
      </c>
    </row>
    <row r="266" spans="2:8" ht="24" hidden="1">
      <c r="B266" s="20" t="s">
        <v>56</v>
      </c>
      <c r="C266" s="21" t="s">
        <v>31</v>
      </c>
      <c r="D266" s="51" t="s">
        <v>211</v>
      </c>
      <c r="E266" s="21">
        <v>240</v>
      </c>
      <c r="F266" s="7">
        <v>0</v>
      </c>
      <c r="G266" s="7">
        <v>0</v>
      </c>
      <c r="H266" s="7">
        <f>F266+G266</f>
        <v>0</v>
      </c>
    </row>
    <row r="267" spans="2:8" ht="25.5" hidden="1">
      <c r="B267" s="53" t="s">
        <v>206</v>
      </c>
      <c r="C267" s="55" t="s">
        <v>31</v>
      </c>
      <c r="D267" s="56" t="s">
        <v>210</v>
      </c>
      <c r="E267" s="54"/>
      <c r="F267" s="57">
        <f aca="true" t="shared" si="46" ref="F267:H270">F268</f>
        <v>0</v>
      </c>
      <c r="G267" s="57">
        <f t="shared" si="46"/>
        <v>0</v>
      </c>
      <c r="H267" s="57">
        <f t="shared" si="46"/>
        <v>0</v>
      </c>
    </row>
    <row r="268" spans="2:8" ht="24" hidden="1">
      <c r="B268" s="20" t="s">
        <v>207</v>
      </c>
      <c r="C268" s="55" t="s">
        <v>31</v>
      </c>
      <c r="D268" s="56" t="s">
        <v>264</v>
      </c>
      <c r="E268" s="21"/>
      <c r="F268" s="52">
        <f t="shared" si="46"/>
        <v>0</v>
      </c>
      <c r="G268" s="52">
        <f t="shared" si="46"/>
        <v>0</v>
      </c>
      <c r="H268" s="52">
        <f t="shared" si="46"/>
        <v>0</v>
      </c>
    </row>
    <row r="269" spans="2:8" ht="24" hidden="1">
      <c r="B269" s="20" t="s">
        <v>208</v>
      </c>
      <c r="C269" s="55" t="s">
        <v>31</v>
      </c>
      <c r="D269" s="56" t="s">
        <v>210</v>
      </c>
      <c r="E269" s="21"/>
      <c r="F269" s="52">
        <f t="shared" si="46"/>
        <v>0</v>
      </c>
      <c r="G269" s="52">
        <f t="shared" si="46"/>
        <v>0</v>
      </c>
      <c r="H269" s="52">
        <f t="shared" si="46"/>
        <v>0</v>
      </c>
    </row>
    <row r="270" spans="2:8" ht="24" hidden="1">
      <c r="B270" s="20" t="s">
        <v>209</v>
      </c>
      <c r="C270" s="55" t="s">
        <v>31</v>
      </c>
      <c r="D270" s="56" t="s">
        <v>210</v>
      </c>
      <c r="E270" s="21">
        <v>200</v>
      </c>
      <c r="F270" s="7">
        <f t="shared" si="46"/>
        <v>0</v>
      </c>
      <c r="G270" s="7">
        <f t="shared" si="46"/>
        <v>0</v>
      </c>
      <c r="H270" s="7">
        <f t="shared" si="46"/>
        <v>0</v>
      </c>
    </row>
    <row r="271" spans="2:8" ht="24" hidden="1">
      <c r="B271" s="20" t="s">
        <v>56</v>
      </c>
      <c r="C271" s="55" t="s">
        <v>31</v>
      </c>
      <c r="D271" s="56" t="s">
        <v>210</v>
      </c>
      <c r="E271" s="21">
        <v>240</v>
      </c>
      <c r="F271" s="7">
        <v>0</v>
      </c>
      <c r="G271" s="7">
        <v>0</v>
      </c>
      <c r="H271" s="7">
        <f>F271+G271</f>
        <v>0</v>
      </c>
    </row>
    <row r="272" spans="2:8" ht="12.75" hidden="1">
      <c r="B272" s="20"/>
      <c r="C272" s="56" t="s">
        <v>169</v>
      </c>
      <c r="D272" s="56" t="s">
        <v>239</v>
      </c>
      <c r="E272" s="51"/>
      <c r="F272" s="7">
        <f aca="true" t="shared" si="47" ref="F272:H273">F273</f>
        <v>0</v>
      </c>
      <c r="G272" s="7">
        <f t="shared" si="47"/>
        <v>0</v>
      </c>
      <c r="H272" s="7">
        <f t="shared" si="47"/>
        <v>0</v>
      </c>
    </row>
    <row r="273" spans="2:8" ht="48" hidden="1">
      <c r="B273" s="20" t="s">
        <v>57</v>
      </c>
      <c r="C273" s="56" t="s">
        <v>169</v>
      </c>
      <c r="D273" s="56" t="s">
        <v>239</v>
      </c>
      <c r="E273" s="51" t="s">
        <v>45</v>
      </c>
      <c r="F273" s="7">
        <f t="shared" si="47"/>
        <v>0</v>
      </c>
      <c r="G273" s="7">
        <f t="shared" si="47"/>
        <v>0</v>
      </c>
      <c r="H273" s="7">
        <f t="shared" si="47"/>
        <v>0</v>
      </c>
    </row>
    <row r="274" spans="2:8" ht="12.75" hidden="1">
      <c r="B274" s="20" t="s">
        <v>171</v>
      </c>
      <c r="C274" s="51" t="s">
        <v>169</v>
      </c>
      <c r="D274" s="56" t="s">
        <v>239</v>
      </c>
      <c r="E274" s="51" t="s">
        <v>46</v>
      </c>
      <c r="F274" s="7"/>
      <c r="G274" s="7">
        <v>0</v>
      </c>
      <c r="H274" s="7">
        <f>F274+G274</f>
        <v>0</v>
      </c>
    </row>
    <row r="275" spans="2:8" ht="12.75">
      <c r="B275" s="58" t="s">
        <v>32</v>
      </c>
      <c r="C275" s="11" t="s">
        <v>33</v>
      </c>
      <c r="D275" s="11"/>
      <c r="E275" s="11"/>
      <c r="F275" s="7">
        <f>F276+F283</f>
        <v>205303.87</v>
      </c>
      <c r="G275" s="7">
        <f>G276+G283</f>
        <v>0</v>
      </c>
      <c r="H275" s="7">
        <f>H276+H283</f>
        <v>205303.87</v>
      </c>
    </row>
    <row r="276" spans="2:8" ht="12.75">
      <c r="B276" s="58" t="s">
        <v>76</v>
      </c>
      <c r="C276" s="11" t="s">
        <v>77</v>
      </c>
      <c r="D276" s="11"/>
      <c r="E276" s="11"/>
      <c r="F276" s="7">
        <f aca="true" t="shared" si="48" ref="F276:H281">F277</f>
        <v>150000</v>
      </c>
      <c r="G276" s="7">
        <f t="shared" si="48"/>
        <v>0</v>
      </c>
      <c r="H276" s="7">
        <f t="shared" si="48"/>
        <v>150000</v>
      </c>
    </row>
    <row r="277" spans="2:8" ht="24">
      <c r="B277" s="10" t="s">
        <v>197</v>
      </c>
      <c r="C277" s="11" t="s">
        <v>77</v>
      </c>
      <c r="D277" s="11" t="s">
        <v>107</v>
      </c>
      <c r="E277" s="11"/>
      <c r="F277" s="7">
        <f t="shared" si="48"/>
        <v>150000</v>
      </c>
      <c r="G277" s="7">
        <f t="shared" si="48"/>
        <v>0</v>
      </c>
      <c r="H277" s="7">
        <f t="shared" si="48"/>
        <v>150000</v>
      </c>
    </row>
    <row r="278" spans="2:8" ht="24">
      <c r="B278" s="10" t="s">
        <v>71</v>
      </c>
      <c r="C278" s="11" t="s">
        <v>77</v>
      </c>
      <c r="D278" s="11" t="s">
        <v>148</v>
      </c>
      <c r="E278" s="11"/>
      <c r="F278" s="7">
        <f t="shared" si="48"/>
        <v>150000</v>
      </c>
      <c r="G278" s="7">
        <f t="shared" si="48"/>
        <v>0</v>
      </c>
      <c r="H278" s="7">
        <f t="shared" si="48"/>
        <v>150000</v>
      </c>
    </row>
    <row r="279" spans="2:8" ht="24">
      <c r="B279" s="10" t="s">
        <v>198</v>
      </c>
      <c r="C279" s="11" t="s">
        <v>77</v>
      </c>
      <c r="D279" s="11" t="s">
        <v>106</v>
      </c>
      <c r="E279" s="11"/>
      <c r="F279" s="7">
        <f t="shared" si="48"/>
        <v>150000</v>
      </c>
      <c r="G279" s="7">
        <f t="shared" si="48"/>
        <v>0</v>
      </c>
      <c r="H279" s="7">
        <f t="shared" si="48"/>
        <v>150000</v>
      </c>
    </row>
    <row r="280" spans="2:8" ht="24">
      <c r="B280" s="10" t="s">
        <v>78</v>
      </c>
      <c r="C280" s="11" t="s">
        <v>77</v>
      </c>
      <c r="D280" s="11" t="s">
        <v>108</v>
      </c>
      <c r="E280" s="11"/>
      <c r="F280" s="7">
        <f t="shared" si="48"/>
        <v>150000</v>
      </c>
      <c r="G280" s="7">
        <f t="shared" si="48"/>
        <v>0</v>
      </c>
      <c r="H280" s="7">
        <f t="shared" si="48"/>
        <v>150000</v>
      </c>
    </row>
    <row r="281" spans="2:8" ht="12.75">
      <c r="B281" s="10" t="s">
        <v>79</v>
      </c>
      <c r="C281" s="11" t="s">
        <v>77</v>
      </c>
      <c r="D281" s="11" t="s">
        <v>108</v>
      </c>
      <c r="E281" s="11" t="s">
        <v>81</v>
      </c>
      <c r="F281" s="7">
        <f t="shared" si="48"/>
        <v>150000</v>
      </c>
      <c r="G281" s="7">
        <f t="shared" si="48"/>
        <v>0</v>
      </c>
      <c r="H281" s="7">
        <f t="shared" si="48"/>
        <v>150000</v>
      </c>
    </row>
    <row r="282" spans="2:8" ht="12.75">
      <c r="B282" s="10" t="s">
        <v>80</v>
      </c>
      <c r="C282" s="11" t="s">
        <v>77</v>
      </c>
      <c r="D282" s="11" t="s">
        <v>108</v>
      </c>
      <c r="E282" s="11" t="s">
        <v>82</v>
      </c>
      <c r="F282" s="7">
        <v>150000</v>
      </c>
      <c r="G282" s="7">
        <v>0</v>
      </c>
      <c r="H282" s="7">
        <f>F282+G282</f>
        <v>150000</v>
      </c>
    </row>
    <row r="283" spans="2:8" ht="12.75">
      <c r="B283" s="58" t="s">
        <v>34</v>
      </c>
      <c r="C283" s="11" t="s">
        <v>35</v>
      </c>
      <c r="D283" s="11"/>
      <c r="E283" s="11"/>
      <c r="F283" s="7">
        <f aca="true" t="shared" si="49" ref="F283:H288">F284</f>
        <v>55303.87</v>
      </c>
      <c r="G283" s="7">
        <f t="shared" si="49"/>
        <v>0</v>
      </c>
      <c r="H283" s="7">
        <f t="shared" si="49"/>
        <v>55303.87</v>
      </c>
    </row>
    <row r="284" spans="2:8" ht="24">
      <c r="B284" s="10" t="s">
        <v>199</v>
      </c>
      <c r="C284" s="11" t="s">
        <v>35</v>
      </c>
      <c r="D284" s="11" t="s">
        <v>142</v>
      </c>
      <c r="E284" s="11"/>
      <c r="F284" s="7">
        <f t="shared" si="49"/>
        <v>55303.87</v>
      </c>
      <c r="G284" s="7">
        <f t="shared" si="49"/>
        <v>0</v>
      </c>
      <c r="H284" s="7">
        <f t="shared" si="49"/>
        <v>55303.87</v>
      </c>
    </row>
    <row r="285" spans="2:8" ht="24">
      <c r="B285" s="10" t="s">
        <v>71</v>
      </c>
      <c r="C285" s="11" t="s">
        <v>35</v>
      </c>
      <c r="D285" s="11" t="s">
        <v>106</v>
      </c>
      <c r="E285" s="11"/>
      <c r="F285" s="7">
        <f t="shared" si="49"/>
        <v>55303.87</v>
      </c>
      <c r="G285" s="7">
        <f t="shared" si="49"/>
        <v>0</v>
      </c>
      <c r="H285" s="7">
        <f t="shared" si="49"/>
        <v>55303.87</v>
      </c>
    </row>
    <row r="286" spans="2:8" ht="24">
      <c r="B286" s="10" t="s">
        <v>200</v>
      </c>
      <c r="C286" s="11" t="s">
        <v>35</v>
      </c>
      <c r="D286" s="11" t="s">
        <v>106</v>
      </c>
      <c r="E286" s="11"/>
      <c r="F286" s="7">
        <f t="shared" si="49"/>
        <v>55303.87</v>
      </c>
      <c r="G286" s="7">
        <f t="shared" si="49"/>
        <v>0</v>
      </c>
      <c r="H286" s="7">
        <f t="shared" si="49"/>
        <v>55303.87</v>
      </c>
    </row>
    <row r="287" spans="2:8" ht="72">
      <c r="B287" s="10" t="s">
        <v>70</v>
      </c>
      <c r="C287" s="11" t="s">
        <v>35</v>
      </c>
      <c r="D287" s="11" t="s">
        <v>105</v>
      </c>
      <c r="E287" s="11"/>
      <c r="F287" s="7">
        <f t="shared" si="49"/>
        <v>55303.87</v>
      </c>
      <c r="G287" s="7">
        <f t="shared" si="49"/>
        <v>0</v>
      </c>
      <c r="H287" s="7">
        <f t="shared" si="49"/>
        <v>55303.87</v>
      </c>
    </row>
    <row r="288" spans="2:8" ht="12.75">
      <c r="B288" s="10" t="s">
        <v>42</v>
      </c>
      <c r="C288" s="11" t="s">
        <v>35</v>
      </c>
      <c r="D288" s="11" t="s">
        <v>105</v>
      </c>
      <c r="E288" s="11" t="s">
        <v>6</v>
      </c>
      <c r="F288" s="7">
        <f t="shared" si="49"/>
        <v>55303.87</v>
      </c>
      <c r="G288" s="7">
        <f t="shared" si="49"/>
        <v>0</v>
      </c>
      <c r="H288" s="7">
        <f t="shared" si="49"/>
        <v>55303.87</v>
      </c>
    </row>
    <row r="289" spans="2:8" ht="12.75">
      <c r="B289" s="10" t="s">
        <v>43</v>
      </c>
      <c r="C289" s="11" t="s">
        <v>35</v>
      </c>
      <c r="D289" s="11" t="s">
        <v>105</v>
      </c>
      <c r="E289" s="11" t="s">
        <v>44</v>
      </c>
      <c r="F289" s="7">
        <v>55303.87</v>
      </c>
      <c r="G289" s="7"/>
      <c r="H289" s="7">
        <f>F289+G289</f>
        <v>55303.87</v>
      </c>
    </row>
    <row r="290" spans="2:8" ht="12.75">
      <c r="B290" s="58" t="s">
        <v>36</v>
      </c>
      <c r="C290" s="19" t="s">
        <v>37</v>
      </c>
      <c r="D290" s="26"/>
      <c r="E290" s="11"/>
      <c r="F290" s="27">
        <f aca="true" t="shared" si="50" ref="F290:H295">F291</f>
        <v>50000</v>
      </c>
      <c r="G290" s="27">
        <f t="shared" si="50"/>
        <v>0</v>
      </c>
      <c r="H290" s="27">
        <f t="shared" si="50"/>
        <v>50000</v>
      </c>
    </row>
    <row r="291" spans="2:8" ht="12.75">
      <c r="B291" s="58" t="s">
        <v>38</v>
      </c>
      <c r="C291" s="19" t="s">
        <v>39</v>
      </c>
      <c r="D291" s="26"/>
      <c r="E291" s="11"/>
      <c r="F291" s="27">
        <f t="shared" si="50"/>
        <v>50000</v>
      </c>
      <c r="G291" s="27">
        <f t="shared" si="50"/>
        <v>0</v>
      </c>
      <c r="H291" s="27">
        <f t="shared" si="50"/>
        <v>50000</v>
      </c>
    </row>
    <row r="292" spans="2:8" ht="24">
      <c r="B292" s="13" t="s">
        <v>201</v>
      </c>
      <c r="C292" s="11" t="s">
        <v>39</v>
      </c>
      <c r="D292" s="11" t="s">
        <v>136</v>
      </c>
      <c r="E292" s="11"/>
      <c r="F292" s="27">
        <f t="shared" si="50"/>
        <v>50000</v>
      </c>
      <c r="G292" s="27">
        <f t="shared" si="50"/>
        <v>0</v>
      </c>
      <c r="H292" s="27">
        <f t="shared" si="50"/>
        <v>50000</v>
      </c>
    </row>
    <row r="293" spans="2:8" ht="36">
      <c r="B293" s="13" t="s">
        <v>202</v>
      </c>
      <c r="C293" s="11" t="s">
        <v>39</v>
      </c>
      <c r="D293" s="11" t="s">
        <v>137</v>
      </c>
      <c r="E293" s="11"/>
      <c r="F293" s="27">
        <f t="shared" si="50"/>
        <v>50000</v>
      </c>
      <c r="G293" s="27">
        <f t="shared" si="50"/>
        <v>0</v>
      </c>
      <c r="H293" s="27">
        <f t="shared" si="50"/>
        <v>50000</v>
      </c>
    </row>
    <row r="294" spans="2:8" ht="24">
      <c r="B294" s="10" t="s">
        <v>63</v>
      </c>
      <c r="C294" s="11" t="s">
        <v>39</v>
      </c>
      <c r="D294" s="11" t="s">
        <v>150</v>
      </c>
      <c r="E294" s="11"/>
      <c r="F294" s="27">
        <f t="shared" si="50"/>
        <v>50000</v>
      </c>
      <c r="G294" s="27">
        <f t="shared" si="50"/>
        <v>0</v>
      </c>
      <c r="H294" s="27">
        <f t="shared" si="50"/>
        <v>50000</v>
      </c>
    </row>
    <row r="295" spans="2:8" ht="24">
      <c r="B295" s="15" t="s">
        <v>55</v>
      </c>
      <c r="C295" s="19" t="s">
        <v>39</v>
      </c>
      <c r="D295" s="11" t="s">
        <v>150</v>
      </c>
      <c r="E295" s="11" t="s">
        <v>47</v>
      </c>
      <c r="F295" s="27">
        <f t="shared" si="50"/>
        <v>50000</v>
      </c>
      <c r="G295" s="27">
        <f t="shared" si="50"/>
        <v>0</v>
      </c>
      <c r="H295" s="27">
        <f t="shared" si="50"/>
        <v>50000</v>
      </c>
    </row>
    <row r="296" spans="2:8" ht="24">
      <c r="B296" s="15" t="s">
        <v>56</v>
      </c>
      <c r="C296" s="19" t="s">
        <v>39</v>
      </c>
      <c r="D296" s="11" t="s">
        <v>150</v>
      </c>
      <c r="E296" s="11" t="s">
        <v>48</v>
      </c>
      <c r="F296" s="27">
        <v>50000</v>
      </c>
      <c r="G296" s="27">
        <v>0</v>
      </c>
      <c r="H296" s="27">
        <f>F296+G296</f>
        <v>50000</v>
      </c>
    </row>
    <row r="297" spans="2:8" ht="12.75">
      <c r="B297" s="59" t="s">
        <v>159</v>
      </c>
      <c r="C297" s="19" t="s">
        <v>40</v>
      </c>
      <c r="D297" s="11"/>
      <c r="E297" s="11"/>
      <c r="F297" s="27">
        <f>F298</f>
        <v>120000</v>
      </c>
      <c r="G297" s="27">
        <f>G298</f>
        <v>0</v>
      </c>
      <c r="H297" s="27">
        <f>H298</f>
        <v>120000</v>
      </c>
    </row>
    <row r="298" spans="2:8" ht="12.75">
      <c r="B298" s="60" t="s">
        <v>233</v>
      </c>
      <c r="C298" s="19" t="s">
        <v>41</v>
      </c>
      <c r="D298" s="11"/>
      <c r="E298" s="11"/>
      <c r="F298" s="27">
        <f>F299+F305</f>
        <v>120000</v>
      </c>
      <c r="G298" s="27">
        <f>G299+G305</f>
        <v>0</v>
      </c>
      <c r="H298" s="27">
        <f>H299+H305</f>
        <v>120000</v>
      </c>
    </row>
    <row r="299" spans="2:8" ht="24" hidden="1">
      <c r="B299" s="60" t="s">
        <v>232</v>
      </c>
      <c r="C299" s="19" t="s">
        <v>41</v>
      </c>
      <c r="D299" s="11" t="s">
        <v>165</v>
      </c>
      <c r="E299" s="11"/>
      <c r="F299" s="27">
        <f aca="true" t="shared" si="51" ref="F299:H302">F300</f>
        <v>0</v>
      </c>
      <c r="G299" s="27">
        <f t="shared" si="51"/>
        <v>0</v>
      </c>
      <c r="H299" s="27">
        <f t="shared" si="51"/>
        <v>0</v>
      </c>
    </row>
    <row r="300" spans="2:8" ht="36" hidden="1">
      <c r="B300" s="60" t="s">
        <v>214</v>
      </c>
      <c r="C300" s="19" t="s">
        <v>41</v>
      </c>
      <c r="D300" s="11" t="s">
        <v>213</v>
      </c>
      <c r="E300" s="11"/>
      <c r="F300" s="27">
        <f t="shared" si="51"/>
        <v>0</v>
      </c>
      <c r="G300" s="27">
        <f t="shared" si="51"/>
        <v>0</v>
      </c>
      <c r="H300" s="27">
        <f t="shared" si="51"/>
        <v>0</v>
      </c>
    </row>
    <row r="301" spans="2:8" ht="36" hidden="1">
      <c r="B301" s="60" t="s">
        <v>215</v>
      </c>
      <c r="C301" s="19" t="s">
        <v>41</v>
      </c>
      <c r="D301" s="11" t="s">
        <v>211</v>
      </c>
      <c r="E301" s="11"/>
      <c r="F301" s="27">
        <f t="shared" si="51"/>
        <v>0</v>
      </c>
      <c r="G301" s="27">
        <f t="shared" si="51"/>
        <v>0</v>
      </c>
      <c r="H301" s="27">
        <f t="shared" si="51"/>
        <v>0</v>
      </c>
    </row>
    <row r="302" spans="2:8" ht="24" hidden="1">
      <c r="B302" s="60" t="s">
        <v>55</v>
      </c>
      <c r="C302" s="19" t="s">
        <v>41</v>
      </c>
      <c r="D302" s="11" t="s">
        <v>211</v>
      </c>
      <c r="E302" s="11" t="s">
        <v>47</v>
      </c>
      <c r="F302" s="27">
        <f t="shared" si="51"/>
        <v>0</v>
      </c>
      <c r="G302" s="27">
        <f t="shared" si="51"/>
        <v>0</v>
      </c>
      <c r="H302" s="27">
        <f t="shared" si="51"/>
        <v>0</v>
      </c>
    </row>
    <row r="303" spans="2:8" ht="24" hidden="1">
      <c r="B303" s="60" t="s">
        <v>56</v>
      </c>
      <c r="C303" s="19" t="s">
        <v>41</v>
      </c>
      <c r="D303" s="11" t="s">
        <v>211</v>
      </c>
      <c r="E303" s="11" t="s">
        <v>48</v>
      </c>
      <c r="F303" s="27">
        <v>0</v>
      </c>
      <c r="G303" s="27"/>
      <c r="H303" s="27">
        <f>F303+G303</f>
        <v>0</v>
      </c>
    </row>
    <row r="304" spans="2:8" ht="12.75" hidden="1">
      <c r="B304" s="43" t="s">
        <v>160</v>
      </c>
      <c r="C304" s="19" t="s">
        <v>41</v>
      </c>
      <c r="D304" s="11" t="s">
        <v>104</v>
      </c>
      <c r="E304" s="11"/>
      <c r="F304" s="27"/>
      <c r="G304" s="27">
        <f aca="true" t="shared" si="52" ref="F304:H309">G305</f>
        <v>0</v>
      </c>
      <c r="H304" s="27"/>
    </row>
    <row r="305" spans="2:8" ht="24">
      <c r="B305" s="43" t="s">
        <v>161</v>
      </c>
      <c r="C305" s="19" t="s">
        <v>41</v>
      </c>
      <c r="D305" s="11" t="s">
        <v>143</v>
      </c>
      <c r="E305" s="11"/>
      <c r="F305" s="27">
        <f t="shared" si="52"/>
        <v>120000</v>
      </c>
      <c r="G305" s="27">
        <f t="shared" si="52"/>
        <v>0</v>
      </c>
      <c r="H305" s="27">
        <f t="shared" si="52"/>
        <v>120000</v>
      </c>
    </row>
    <row r="306" spans="2:8" ht="24">
      <c r="B306" s="43" t="s">
        <v>162</v>
      </c>
      <c r="C306" s="11" t="s">
        <v>41</v>
      </c>
      <c r="D306" s="11" t="s">
        <v>143</v>
      </c>
      <c r="E306" s="11"/>
      <c r="F306" s="27">
        <f t="shared" si="52"/>
        <v>120000</v>
      </c>
      <c r="G306" s="27">
        <f t="shared" si="52"/>
        <v>0</v>
      </c>
      <c r="H306" s="27">
        <f t="shared" si="52"/>
        <v>120000</v>
      </c>
    </row>
    <row r="307" spans="2:8" ht="12.75">
      <c r="B307" s="10" t="s">
        <v>72</v>
      </c>
      <c r="C307" s="11" t="s">
        <v>64</v>
      </c>
      <c r="D307" s="11" t="s">
        <v>143</v>
      </c>
      <c r="E307" s="11"/>
      <c r="F307" s="27">
        <f t="shared" si="52"/>
        <v>120000</v>
      </c>
      <c r="G307" s="27">
        <f t="shared" si="52"/>
        <v>0</v>
      </c>
      <c r="H307" s="27">
        <f t="shared" si="52"/>
        <v>120000</v>
      </c>
    </row>
    <row r="308" spans="2:8" ht="12.75">
      <c r="B308" s="10" t="s">
        <v>73</v>
      </c>
      <c r="C308" s="11" t="s">
        <v>41</v>
      </c>
      <c r="D308" s="11" t="s">
        <v>121</v>
      </c>
      <c r="E308" s="11"/>
      <c r="F308" s="27">
        <f t="shared" si="52"/>
        <v>120000</v>
      </c>
      <c r="G308" s="27">
        <f t="shared" si="52"/>
        <v>0</v>
      </c>
      <c r="H308" s="27">
        <f t="shared" si="52"/>
        <v>120000</v>
      </c>
    </row>
    <row r="309" spans="2:8" ht="24">
      <c r="B309" s="10" t="s">
        <v>55</v>
      </c>
      <c r="C309" s="11" t="s">
        <v>41</v>
      </c>
      <c r="D309" s="11" t="s">
        <v>121</v>
      </c>
      <c r="E309" s="11" t="s">
        <v>47</v>
      </c>
      <c r="F309" s="27">
        <f t="shared" si="52"/>
        <v>120000</v>
      </c>
      <c r="G309" s="27">
        <f t="shared" si="52"/>
        <v>0</v>
      </c>
      <c r="H309" s="27">
        <f t="shared" si="52"/>
        <v>120000</v>
      </c>
    </row>
    <row r="310" spans="2:8" ht="24">
      <c r="B310" s="10" t="s">
        <v>56</v>
      </c>
      <c r="C310" s="11" t="s">
        <v>41</v>
      </c>
      <c r="D310" s="11" t="s">
        <v>121</v>
      </c>
      <c r="E310" s="11" t="s">
        <v>48</v>
      </c>
      <c r="F310" s="27">
        <v>120000</v>
      </c>
      <c r="G310" s="27">
        <v>0</v>
      </c>
      <c r="H310" s="27">
        <f>F310+G310</f>
        <v>120000</v>
      </c>
    </row>
    <row r="311" spans="2:6" ht="12.75">
      <c r="B311" s="28"/>
      <c r="C311" s="30"/>
      <c r="D311" s="29"/>
      <c r="E311" s="29"/>
      <c r="F311" s="45"/>
    </row>
  </sheetData>
  <sheetProtection/>
  <autoFilter ref="B5:F310"/>
  <mergeCells count="2">
    <mergeCell ref="B2:H3"/>
    <mergeCell ref="C1:H1"/>
  </mergeCells>
  <printOptions/>
  <pageMargins left="0.15748031496062992" right="0.15748031496062992" top="0.35433070866141736" bottom="0.15748031496062992" header="0.15748031496062992" footer="0.15748031496062992"/>
  <pageSetup fitToHeight="4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User1</cp:lastModifiedBy>
  <cp:lastPrinted>2023-10-13T12:42:42Z</cp:lastPrinted>
  <dcterms:created xsi:type="dcterms:W3CDTF">2011-10-03T10:41:44Z</dcterms:created>
  <dcterms:modified xsi:type="dcterms:W3CDTF">2023-10-13T12:43:08Z</dcterms:modified>
  <cp:category/>
  <cp:version/>
  <cp:contentType/>
  <cp:contentStatus/>
</cp:coreProperties>
</file>